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<sst xmlns="http://schemas.openxmlformats.org/spreadsheetml/2006/main" count="54" uniqueCount="36">
  <si>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</si>
  <si>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</si>
  <si>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</si>
  <si>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</si>
  <si>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</si>
  <si>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</si>
  <si>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</si>
  <si>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Gesamt</t>
  </si>
  <si>
    <t>Großkunden</t>
  </si>
  <si>
    <t>regelmäßige Kleinkunden</t>
  </si>
  <si>
    <t>vereinzelte Kleinkunden</t>
  </si>
  <si>
    <t>planmäßige Deckungsbeiträge 2007 für das Gebiet 5</t>
  </si>
  <si>
    <t>Gesamt Auftragswert</t>
  </si>
  <si>
    <t>Rabatte</t>
  </si>
  <si>
    <t>Auftragswert</t>
  </si>
  <si>
    <t>var. Produktkosten</t>
  </si>
  <si>
    <t>Kundendeckungsbeitrag 1</t>
  </si>
  <si>
    <t>Kundendeckungsbeitrag 2</t>
  </si>
  <si>
    <t>Einzelkosten d. Gebietes 5</t>
  </si>
  <si>
    <t>Deckungsbeitrag Gebiet 5</t>
  </si>
  <si>
    <t>Rabatte Klasse 1</t>
  </si>
  <si>
    <t>Rabatte Klasse 2</t>
  </si>
  <si>
    <t>Rabatte Klasse 3</t>
  </si>
  <si>
    <t>Produktkosten 1</t>
  </si>
  <si>
    <t>Produktkosten 2</t>
  </si>
  <si>
    <t>Einzelkosten der Kunden</t>
  </si>
  <si>
    <t>Kundeneinzelkosten Gesamt</t>
  </si>
  <si>
    <t>Kundendeckungsbeitrag Gebiet 5</t>
  </si>
  <si>
    <t>Kundeneinzelkosten 1</t>
  </si>
  <si>
    <t>Kundeneinzelkosten 2</t>
  </si>
  <si>
    <t>Kundeneinzelkosten 3</t>
  </si>
  <si>
    <t>Kundeneinzelkosten 4</t>
  </si>
  <si>
    <t>Einzelkosten der Kunden 1</t>
  </si>
  <si>
    <t>Einzelkosten des Gebietes 5</t>
  </si>
  <si>
    <t>Einzelkosten 1</t>
  </si>
  <si>
    <t>Einzelkosten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</si>
</sst>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 vertical="top" wrapText="1"/>
    </xf>
    <xf numFmtId="172" fontId="0" fillId="2" borderId="6" xfId="0" applyNumberFormat="1" applyFill="1" applyBorder="1" applyAlignment="1">
      <alignment horizontal="center" vertical="top" wrapText="1"/>
    </xf>
    <xf numFmtId="172" fontId="0" fillId="2" borderId="7" xfId="0" applyNumberFormat="1" applyFill="1" applyBorder="1" applyAlignment="1">
      <alignment horizontal="center" vertical="top" wrapText="1"/>
    </xf>
    <xf numFmtId="172" fontId="0" fillId="2" borderId="8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0" fontId="0" fillId="2" borderId="11" xfId="17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0" fontId="0" fillId="2" borderId="9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0" fontId="0" fillId="2" borderId="4" xfId="17" applyNumberFormat="1" applyFill="1" applyBorder="1" applyAlignment="1">
      <alignment/>
    </xf>
    <xf numFmtId="0" fontId="4" fillId="2" borderId="1" xfId="0" applyFont="1" applyFill="1" applyBorder="1" applyAlignment="1">
      <alignment/>
    </xf>
    <xf numFmtId="173" fontId="0" fillId="3" borderId="10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10" fontId="0" fillId="3" borderId="11" xfId="17" applyNumberForma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12" xfId="0" applyFont="1" applyFill="1" applyBorder="1" applyAlignment="1">
      <alignment/>
    </xf>
    <xf numFmtId="173" fontId="0" fillId="4" borderId="13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4" xfId="17" applyNumberFormat="1" applyFill="1" applyBorder="1" applyAlignment="1">
      <alignment/>
    </xf>
    <xf numFmtId="173" fontId="0" fillId="2" borderId="15" xfId="0" applyNumberFormat="1" applyFill="1" applyBorder="1" applyAlignment="1">
      <alignment/>
    </xf>
    <xf numFmtId="10" fontId="0" fillId="2" borderId="16" xfId="17" applyNumberFormat="1" applyFill="1" applyBorder="1" applyAlignment="1">
      <alignment/>
    </xf>
    <xf numFmtId="10" fontId="0" fillId="4" borderId="9" xfId="17" applyNumberForma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10" fontId="0" fillId="2" borderId="3" xfId="17" applyNumberFormat="1" applyFill="1" applyBorder="1" applyAlignment="1">
      <alignment/>
    </xf>
    <xf numFmtId="10" fontId="0" fillId="3" borderId="1" xfId="17" applyNumberFormat="1" applyFill="1" applyBorder="1" applyAlignment="1">
      <alignment/>
    </xf>
    <xf numFmtId="173" fontId="0" fillId="2" borderId="8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right"/>
    </xf>
    <xf numFmtId="10" fontId="0" fillId="2" borderId="3" xfId="17" applyNumberFormat="1" applyFill="1" applyBorder="1" applyAlignment="1">
      <alignment horizontal="right"/>
    </xf>
    <xf numFmtId="173" fontId="0" fillId="3" borderId="1" xfId="0" applyNumberFormat="1" applyFill="1" applyBorder="1" applyAlignment="1">
      <alignment horizontal="right"/>
    </xf>
    <xf numFmtId="10" fontId="0" fillId="3" borderId="1" xfId="17" applyNumberFormat="1" applyFill="1" applyBorder="1" applyAlignment="1">
      <alignment horizontal="right"/>
    </xf>
    <xf numFmtId="10" fontId="0" fillId="2" borderId="17" xfId="17" applyNumberFormat="1" applyFill="1" applyBorder="1" applyAlignment="1">
      <alignment/>
    </xf>
    <xf numFmtId="173" fontId="0" fillId="2" borderId="17" xfId="0" applyNumberFormat="1" applyFill="1" applyBorder="1" applyAlignment="1">
      <alignment horizontal="right"/>
    </xf>
    <xf numFmtId="10" fontId="0" fillId="2" borderId="17" xfId="17" applyNumberFormat="1" applyFill="1" applyBorder="1" applyAlignment="1">
      <alignment horizontal="right"/>
    </xf>
    <xf numFmtId="173" fontId="0" fillId="2" borderId="17" xfId="0" applyNumberFormat="1" applyFill="1" applyBorder="1" applyAlignment="1">
      <alignment/>
    </xf>
    <xf numFmtId="173" fontId="0" fillId="2" borderId="2" xfId="0" applyNumberFormat="1" applyFill="1" applyBorder="1" applyAlignment="1">
      <alignment horizontal="right"/>
    </xf>
    <xf numFmtId="173" fontId="0" fillId="3" borderId="10" xfId="0" applyNumberFormat="1" applyFill="1" applyBorder="1" applyAlignment="1">
      <alignment horizontal="right"/>
    </xf>
    <xf numFmtId="173" fontId="0" fillId="2" borderId="10" xfId="0" applyNumberFormat="1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73" fontId="0" fillId="2" borderId="11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8" xfId="0" applyFill="1" applyBorder="1" applyAlignment="1">
      <alignment/>
    </xf>
    <xf numFmtId="17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akt. Monat 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(Tabelle1!$C$22,Tabelle1!$C$27,Tabelle1!$C$31,Tabelle1!$C$38,Tabelle1!$C$43)</c:f>
              <c:numCache/>
            </c:numRef>
          </c:val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akt. Monat Ist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(Tabelle1!$A$18,Tabelle1!$A$24,Tabelle1!$A$29,Tabelle1!$A$33,Tabelle1!$A$40)</c:f>
              <c:strCache/>
            </c:strRef>
          </c:cat>
          <c:val>
            <c:numRef>
              <c:f>(Tabelle1!$D$22,Tabelle1!$D$27,Tabelle1!$D$31,Tabelle1!$D$38,Tabelle1!$D$43)</c:f>
              <c:numCache/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69388"/>
        <c:crosses val="autoZero"/>
        <c:auto val="1"/>
        <c:lblOffset val="100"/>
        <c:noMultiLvlLbl val="0"/>
      </c:catAx>
      <c:valAx>
        <c:axId val="19869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96400" y="2143125"/>
          <a:ext cx="3810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31</xdr:row>
      <xdr:rowOff>152400</xdr:rowOff>
    </xdr:from>
    <xdr:to>
      <xdr:col>15</xdr:col>
      <xdr:colOff>742950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5600700" y="5581650"/>
        <a:ext cx="74866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">
      <selection activeCell="N60" sqref="N60"/>
    </sheetView>
  </sheetViews>
  <sheetFormatPr defaultColWidth="11.421875" defaultRowHeight="12.75"/>
  <cols>
    <col min="1" max="1" width="25.140625" style="1" customWidth="1"/>
    <col min="2" max="16384" width="11.421875" style="1" customWidth="1"/>
  </cols>
  <sheetData>
    <row r="1" spans="1:16" ht="1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5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</row>
    <row r="3" spans="1:16" ht="12.75">
      <c r="A3" s="7"/>
      <c r="B3" s="8" t="s">
        <v>8</v>
      </c>
      <c r="C3" s="9"/>
      <c r="D3" s="9"/>
      <c r="E3" s="9"/>
      <c r="F3" s="10"/>
      <c r="G3" s="8" t="s">
        <v>9</v>
      </c>
      <c r="H3" s="9"/>
      <c r="I3" s="9"/>
      <c r="J3" s="9"/>
      <c r="K3" s="10"/>
      <c r="L3" s="8" t="s">
        <v>10</v>
      </c>
      <c r="M3" s="9"/>
      <c r="N3" s="9"/>
      <c r="O3" s="9"/>
      <c r="P3" s="10"/>
    </row>
    <row r="4" spans="1:16" ht="26.25" thickBot="1">
      <c r="A4" s="7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3" t="s">
        <v>6</v>
      </c>
      <c r="G4" s="11" t="s">
        <v>2</v>
      </c>
      <c r="H4" s="12" t="s">
        <v>3</v>
      </c>
      <c r="I4" s="12" t="s">
        <v>4</v>
      </c>
      <c r="J4" s="12" t="s">
        <v>5</v>
      </c>
      <c r="K4" s="13" t="s">
        <v>6</v>
      </c>
      <c r="L4" s="11" t="s">
        <v>2</v>
      </c>
      <c r="M4" s="12" t="s">
        <v>3</v>
      </c>
      <c r="N4" s="12" t="s">
        <v>4</v>
      </c>
      <c r="O4" s="12" t="s">
        <v>5</v>
      </c>
      <c r="P4" s="13" t="s">
        <v>6</v>
      </c>
    </row>
    <row r="5" spans="1:16" ht="12.75">
      <c r="A5" s="3"/>
      <c r="B5" s="14"/>
      <c r="C5" s="15"/>
      <c r="D5" s="15"/>
      <c r="E5" s="15"/>
      <c r="F5" s="16"/>
      <c r="G5" s="14"/>
      <c r="H5" s="15"/>
      <c r="I5" s="15"/>
      <c r="J5" s="15"/>
      <c r="K5" s="16"/>
      <c r="L5" s="14"/>
      <c r="M5" s="15"/>
      <c r="N5" s="15"/>
      <c r="O5" s="15"/>
      <c r="P5" s="16"/>
    </row>
    <row r="6" spans="1:16" ht="12.75">
      <c r="A6" s="6" t="s">
        <v>12</v>
      </c>
      <c r="B6" s="17">
        <v>16000</v>
      </c>
      <c r="C6" s="18">
        <v>17500</v>
      </c>
      <c r="D6" s="18">
        <v>18230</v>
      </c>
      <c r="E6" s="18">
        <f>D6-C6</f>
        <v>730</v>
      </c>
      <c r="F6" s="19">
        <f>IF(OR(C6=0,C6=""),"",E6/C6)</f>
        <v>0.04171428571428572</v>
      </c>
      <c r="G6" s="17">
        <v>36000</v>
      </c>
      <c r="H6" s="18">
        <v>37500</v>
      </c>
      <c r="I6" s="18">
        <v>36800</v>
      </c>
      <c r="J6" s="18">
        <f>I6-H6</f>
        <v>-700</v>
      </c>
      <c r="K6" s="19">
        <f>IF(OR(H6=0,H6=""),"",J6/H6)</f>
        <v>-0.018666666666666668</v>
      </c>
      <c r="L6" s="17">
        <v>3500</v>
      </c>
      <c r="M6" s="18">
        <v>3600</v>
      </c>
      <c r="N6" s="18">
        <v>3750</v>
      </c>
      <c r="O6" s="18">
        <f>N6-M6</f>
        <v>150</v>
      </c>
      <c r="P6" s="19">
        <f>IF(OR(M6=0,M6=""),"",O6/M6)</f>
        <v>0.041666666666666664</v>
      </c>
    </row>
    <row r="7" spans="1:16" ht="12.75">
      <c r="A7" s="3" t="s">
        <v>13</v>
      </c>
      <c r="B7" s="20">
        <f>B22</f>
        <v>12500</v>
      </c>
      <c r="C7" s="21">
        <f>C22</f>
        <v>12460</v>
      </c>
      <c r="D7" s="22">
        <f>D22</f>
        <v>10775</v>
      </c>
      <c r="E7" s="21">
        <f aca="true" t="shared" si="0" ref="E7:E27">D7-C7</f>
        <v>-1685</v>
      </c>
      <c r="F7" s="23">
        <f aca="true" t="shared" si="1" ref="F7:F27">IF(OR(C7=0,C7=""),"",E7/C7)</f>
        <v>-0.13523274478330657</v>
      </c>
      <c r="G7" s="24">
        <f>G22</f>
        <v>11750</v>
      </c>
      <c r="H7" s="22">
        <f>H22</f>
        <v>13300</v>
      </c>
      <c r="I7" s="22">
        <f>I22</f>
        <v>11800</v>
      </c>
      <c r="J7" s="21">
        <f aca="true" t="shared" si="2" ref="J7:J27">I7-H7</f>
        <v>-1500</v>
      </c>
      <c r="K7" s="23">
        <f aca="true" t="shared" si="3" ref="K7:K27">IF(OR(H7=0,H7=""),"",J7/H7)</f>
        <v>-0.11278195488721804</v>
      </c>
      <c r="L7" s="24">
        <f>L22</f>
        <v>890</v>
      </c>
      <c r="M7" s="22">
        <f>M22</f>
        <v>830</v>
      </c>
      <c r="N7" s="21">
        <f>N22</f>
        <v>1030</v>
      </c>
      <c r="O7" s="22">
        <f aca="true" t="shared" si="4" ref="O7:O27">N7-M7</f>
        <v>200</v>
      </c>
      <c r="P7" s="25">
        <f aca="true" t="shared" si="5" ref="P7:P29">IF(OR(M7=0,M7=""),"",O7/M7)</f>
        <v>0.24096385542168675</v>
      </c>
    </row>
    <row r="8" spans="1:16" ht="12.75">
      <c r="A8" s="26" t="s">
        <v>14</v>
      </c>
      <c r="B8" s="27">
        <f>B6-B7</f>
        <v>3500</v>
      </c>
      <c r="C8" s="28">
        <f>C6-C7</f>
        <v>5040</v>
      </c>
      <c r="D8" s="28">
        <f>D6-D7</f>
        <v>7455</v>
      </c>
      <c r="E8" s="28">
        <f t="shared" si="0"/>
        <v>2415</v>
      </c>
      <c r="F8" s="29">
        <f t="shared" si="1"/>
        <v>0.4791666666666667</v>
      </c>
      <c r="G8" s="27">
        <f>G6-G7</f>
        <v>24250</v>
      </c>
      <c r="H8" s="28">
        <f>H6-H7</f>
        <v>24200</v>
      </c>
      <c r="I8" s="28">
        <f>I6-I7</f>
        <v>25000</v>
      </c>
      <c r="J8" s="28">
        <f t="shared" si="2"/>
        <v>800</v>
      </c>
      <c r="K8" s="29">
        <f t="shared" si="3"/>
        <v>0.03305785123966942</v>
      </c>
      <c r="L8" s="27">
        <f>L6-L7</f>
        <v>2610</v>
      </c>
      <c r="M8" s="28">
        <f>M6-M7</f>
        <v>2770</v>
      </c>
      <c r="N8" s="28">
        <f>N6-N7</f>
        <v>2720</v>
      </c>
      <c r="O8" s="28">
        <f t="shared" si="4"/>
        <v>-50</v>
      </c>
      <c r="P8" s="29">
        <f t="shared" si="5"/>
        <v>-0.018050541516245487</v>
      </c>
    </row>
    <row r="9" spans="1:16" ht="12.75">
      <c r="A9" s="30" t="s">
        <v>15</v>
      </c>
      <c r="B9" s="20">
        <f>B27</f>
        <v>1700</v>
      </c>
      <c r="C9" s="22">
        <f>C27</f>
        <v>1600</v>
      </c>
      <c r="D9" s="22">
        <f>D27</f>
        <v>1950</v>
      </c>
      <c r="E9" s="22">
        <f t="shared" si="0"/>
        <v>350</v>
      </c>
      <c r="F9" s="25">
        <f t="shared" si="1"/>
        <v>0.21875</v>
      </c>
      <c r="G9" s="20">
        <f>G27</f>
        <v>5000</v>
      </c>
      <c r="H9" s="22">
        <f>H27</f>
        <v>6900</v>
      </c>
      <c r="I9" s="22">
        <f>I27</f>
        <v>7000</v>
      </c>
      <c r="J9" s="22">
        <f t="shared" si="2"/>
        <v>100</v>
      </c>
      <c r="K9" s="25">
        <f t="shared" si="3"/>
        <v>0.014492753623188406</v>
      </c>
      <c r="L9" s="20">
        <f>L27</f>
        <v>645</v>
      </c>
      <c r="M9" s="22">
        <f>M27</f>
        <v>650</v>
      </c>
      <c r="N9" s="22">
        <f>N27</f>
        <v>420</v>
      </c>
      <c r="O9" s="22">
        <f t="shared" si="4"/>
        <v>-230</v>
      </c>
      <c r="P9" s="25">
        <f t="shared" si="5"/>
        <v>-0.35384615384615387</v>
      </c>
    </row>
    <row r="10" spans="1:16" ht="12.75">
      <c r="A10" s="26" t="s">
        <v>16</v>
      </c>
      <c r="B10" s="27">
        <f>B8-B9</f>
        <v>1800</v>
      </c>
      <c r="C10" s="28">
        <f>C8-C9</f>
        <v>3440</v>
      </c>
      <c r="D10" s="28">
        <f>D8-D9</f>
        <v>5505</v>
      </c>
      <c r="E10" s="28">
        <f t="shared" si="0"/>
        <v>2065</v>
      </c>
      <c r="F10" s="29">
        <f t="shared" si="1"/>
        <v>0.6002906976744186</v>
      </c>
      <c r="G10" s="27">
        <f>G8-G9</f>
        <v>19250</v>
      </c>
      <c r="H10" s="28">
        <f>H8-H9</f>
        <v>17300</v>
      </c>
      <c r="I10" s="28">
        <f>I8-I9</f>
        <v>18000</v>
      </c>
      <c r="J10" s="28">
        <f t="shared" si="2"/>
        <v>700</v>
      </c>
      <c r="K10" s="29">
        <f t="shared" si="3"/>
        <v>0.04046242774566474</v>
      </c>
      <c r="L10" s="27">
        <f>L8-L9</f>
        <v>1965</v>
      </c>
      <c r="M10" s="28">
        <f>M8-M9</f>
        <v>2120</v>
      </c>
      <c r="N10" s="28">
        <f>N8-N9</f>
        <v>2300</v>
      </c>
      <c r="O10" s="28">
        <f t="shared" si="4"/>
        <v>180</v>
      </c>
      <c r="P10" s="29">
        <f t="shared" si="5"/>
        <v>0.08490566037735849</v>
      </c>
    </row>
    <row r="11" spans="1:16" ht="12.75">
      <c r="A11" s="30" t="s">
        <v>25</v>
      </c>
      <c r="B11" s="20">
        <f>B31</f>
        <v>3950</v>
      </c>
      <c r="C11" s="22">
        <f>C31</f>
        <v>4700</v>
      </c>
      <c r="D11" s="22">
        <f>D31</f>
        <v>4420</v>
      </c>
      <c r="E11" s="22">
        <f t="shared" si="0"/>
        <v>-280</v>
      </c>
      <c r="F11" s="25">
        <f t="shared" si="1"/>
        <v>-0.059574468085106386</v>
      </c>
      <c r="G11" s="20">
        <f>G31</f>
        <v>6700</v>
      </c>
      <c r="H11" s="22">
        <f>H31</f>
        <v>5100</v>
      </c>
      <c r="I11" s="22">
        <f>I31</f>
        <v>6500</v>
      </c>
      <c r="J11" s="22">
        <f t="shared" si="2"/>
        <v>1400</v>
      </c>
      <c r="K11" s="25">
        <f t="shared" si="3"/>
        <v>0.27450980392156865</v>
      </c>
      <c r="L11" s="20">
        <f>L31</f>
        <v>1500</v>
      </c>
      <c r="M11" s="22">
        <f>M31</f>
        <v>2000</v>
      </c>
      <c r="N11" s="22">
        <f>N31</f>
        <v>1800</v>
      </c>
      <c r="O11" s="22">
        <f t="shared" si="4"/>
        <v>-200</v>
      </c>
      <c r="P11" s="25">
        <f t="shared" si="5"/>
        <v>-0.1</v>
      </c>
    </row>
    <row r="12" spans="1:16" ht="12.75">
      <c r="A12" s="26" t="s">
        <v>17</v>
      </c>
      <c r="B12" s="27">
        <f>B10-B11</f>
        <v>-2150</v>
      </c>
      <c r="C12" s="28">
        <f>C10-C11</f>
        <v>-1260</v>
      </c>
      <c r="D12" s="28">
        <f>D10-D11</f>
        <v>1085</v>
      </c>
      <c r="E12" s="28">
        <f t="shared" si="0"/>
        <v>2345</v>
      </c>
      <c r="F12" s="29">
        <f t="shared" si="1"/>
        <v>-1.8611111111111112</v>
      </c>
      <c r="G12" s="27">
        <f>G10-G11</f>
        <v>12550</v>
      </c>
      <c r="H12" s="28">
        <f>H10-H11</f>
        <v>12200</v>
      </c>
      <c r="I12" s="28">
        <f>I10-I11</f>
        <v>11500</v>
      </c>
      <c r="J12" s="28">
        <f t="shared" si="2"/>
        <v>-700</v>
      </c>
      <c r="K12" s="29">
        <f t="shared" si="3"/>
        <v>-0.05737704918032787</v>
      </c>
      <c r="L12" s="27">
        <f>L10-L11</f>
        <v>465</v>
      </c>
      <c r="M12" s="28">
        <f>M10-M11</f>
        <v>120</v>
      </c>
      <c r="N12" s="28">
        <f>N10-N11</f>
        <v>500</v>
      </c>
      <c r="O12" s="28">
        <f t="shared" si="4"/>
        <v>380</v>
      </c>
      <c r="P12" s="29">
        <f t="shared" si="5"/>
        <v>3.1666666666666665</v>
      </c>
    </row>
    <row r="13" spans="1:16" ht="12.75">
      <c r="A13" s="30" t="s">
        <v>26</v>
      </c>
      <c r="B13" s="20"/>
      <c r="C13" s="22"/>
      <c r="D13" s="22"/>
      <c r="E13" s="22"/>
      <c r="F13" s="41"/>
      <c r="G13" s="22">
        <f>B38</f>
        <v>10600</v>
      </c>
      <c r="H13" s="22">
        <f>C38</f>
        <v>13710</v>
      </c>
      <c r="I13" s="22">
        <f>D38</f>
        <v>12330</v>
      </c>
      <c r="J13" s="22">
        <f>I13-H13</f>
        <v>-1380</v>
      </c>
      <c r="K13" s="41">
        <f t="shared" si="3"/>
        <v>-0.10065645514223195</v>
      </c>
      <c r="L13" s="22"/>
      <c r="M13" s="22"/>
      <c r="N13" s="22"/>
      <c r="O13" s="22"/>
      <c r="P13" s="25"/>
    </row>
    <row r="14" spans="1:16" ht="25.5">
      <c r="A14" s="38" t="s">
        <v>27</v>
      </c>
      <c r="B14" s="24"/>
      <c r="C14" s="21"/>
      <c r="D14" s="21"/>
      <c r="E14" s="21"/>
      <c r="F14" s="23"/>
      <c r="G14" s="27">
        <f>B12+G12+L12</f>
        <v>10865</v>
      </c>
      <c r="H14" s="28">
        <f>C12+H12+M12</f>
        <v>11060</v>
      </c>
      <c r="I14" s="28">
        <f>D12+I12+N12</f>
        <v>13085</v>
      </c>
      <c r="J14" s="28">
        <f>I14-H14</f>
        <v>2025</v>
      </c>
      <c r="K14" s="42">
        <f t="shared" si="3"/>
        <v>0.18309222423146473</v>
      </c>
      <c r="L14" s="24"/>
      <c r="M14" s="21"/>
      <c r="N14" s="21"/>
      <c r="O14" s="21"/>
      <c r="P14" s="23"/>
    </row>
    <row r="15" spans="1:16" ht="12.75">
      <c r="A15" s="40" t="s">
        <v>18</v>
      </c>
      <c r="B15" s="43"/>
      <c r="C15" s="44"/>
      <c r="D15" s="44"/>
      <c r="E15" s="44"/>
      <c r="F15" s="58"/>
      <c r="G15" s="53">
        <f>B43</f>
        <v>10100</v>
      </c>
      <c r="H15" s="45">
        <f>C43</f>
        <v>9200</v>
      </c>
      <c r="I15" s="45">
        <f>D43</f>
        <v>9850</v>
      </c>
      <c r="J15" s="45">
        <f>I15-H15</f>
        <v>650</v>
      </c>
      <c r="K15" s="46">
        <f t="shared" si="3"/>
        <v>0.07065217391304347</v>
      </c>
      <c r="L15" s="43"/>
      <c r="M15" s="44"/>
      <c r="N15" s="44"/>
      <c r="O15" s="44"/>
      <c r="P15" s="58"/>
    </row>
    <row r="16" spans="1:16" ht="12.75">
      <c r="A16" s="39" t="s">
        <v>19</v>
      </c>
      <c r="B16" s="55"/>
      <c r="C16" s="56"/>
      <c r="D16" s="56"/>
      <c r="E16" s="56"/>
      <c r="F16" s="57"/>
      <c r="G16" s="54">
        <f>G14-G15</f>
        <v>765</v>
      </c>
      <c r="H16" s="47">
        <f>H14-H15</f>
        <v>1860</v>
      </c>
      <c r="I16" s="47">
        <f>I14-I15</f>
        <v>3235</v>
      </c>
      <c r="J16" s="47">
        <f>I16-H16</f>
        <v>1375</v>
      </c>
      <c r="K16" s="48">
        <f t="shared" si="3"/>
        <v>0.739247311827957</v>
      </c>
      <c r="L16" s="55"/>
      <c r="M16" s="56"/>
      <c r="N16" s="56"/>
      <c r="O16" s="56"/>
      <c r="P16" s="57"/>
    </row>
    <row r="17" spans="1:16" ht="12.75">
      <c r="A17" s="3"/>
      <c r="B17" s="24"/>
      <c r="C17" s="21"/>
      <c r="D17" s="21"/>
      <c r="E17" s="21"/>
      <c r="F17" s="49"/>
      <c r="G17" s="50"/>
      <c r="H17" s="50"/>
      <c r="I17" s="50"/>
      <c r="J17" s="50"/>
      <c r="K17" s="51"/>
      <c r="L17" s="52"/>
      <c r="M17" s="21"/>
      <c r="N17" s="21"/>
      <c r="O17" s="22"/>
      <c r="P17" s="25">
        <f t="shared" si="5"/>
      </c>
    </row>
    <row r="18" spans="1:16" ht="12.75">
      <c r="A18" s="30" t="s">
        <v>13</v>
      </c>
      <c r="B18" s="20"/>
      <c r="C18" s="22"/>
      <c r="D18" s="22"/>
      <c r="E18" s="22"/>
      <c r="F18" s="25"/>
      <c r="G18" s="20"/>
      <c r="H18" s="22"/>
      <c r="I18" s="22"/>
      <c r="J18" s="22"/>
      <c r="K18" s="25"/>
      <c r="L18" s="20"/>
      <c r="M18" s="22"/>
      <c r="N18" s="22"/>
      <c r="O18" s="22"/>
      <c r="P18" s="25">
        <f t="shared" si="5"/>
      </c>
    </row>
    <row r="19" spans="1:16" ht="12.75">
      <c r="A19" s="3" t="s">
        <v>20</v>
      </c>
      <c r="B19" s="24">
        <v>5300</v>
      </c>
      <c r="C19" s="21">
        <v>5960</v>
      </c>
      <c r="D19" s="21">
        <v>4900</v>
      </c>
      <c r="E19" s="21">
        <f t="shared" si="0"/>
        <v>-1060</v>
      </c>
      <c r="F19" s="23">
        <f t="shared" si="1"/>
        <v>-0.17785234899328858</v>
      </c>
      <c r="G19" s="24">
        <v>7500</v>
      </c>
      <c r="H19" s="21">
        <v>8600</v>
      </c>
      <c r="I19" s="21">
        <v>7300</v>
      </c>
      <c r="J19" s="21">
        <f t="shared" si="2"/>
        <v>-1300</v>
      </c>
      <c r="K19" s="23">
        <f t="shared" si="3"/>
        <v>-0.1511627906976744</v>
      </c>
      <c r="L19" s="24">
        <v>750</v>
      </c>
      <c r="M19" s="21">
        <v>650</v>
      </c>
      <c r="N19" s="21">
        <v>850</v>
      </c>
      <c r="O19" s="21">
        <f t="shared" si="4"/>
        <v>200</v>
      </c>
      <c r="P19" s="23">
        <f t="shared" si="5"/>
        <v>0.3076923076923077</v>
      </c>
    </row>
    <row r="20" spans="1:16" ht="12.75">
      <c r="A20" s="3" t="s">
        <v>21</v>
      </c>
      <c r="B20" s="24">
        <v>1200</v>
      </c>
      <c r="C20" s="21">
        <v>1300</v>
      </c>
      <c r="D20" s="21">
        <v>885</v>
      </c>
      <c r="E20" s="21">
        <f t="shared" si="0"/>
        <v>-415</v>
      </c>
      <c r="F20" s="23">
        <f t="shared" si="1"/>
        <v>-0.3192307692307692</v>
      </c>
      <c r="G20" s="24">
        <v>2300</v>
      </c>
      <c r="H20" s="21">
        <v>2700</v>
      </c>
      <c r="I20" s="21">
        <v>3000</v>
      </c>
      <c r="J20" s="21">
        <f t="shared" si="2"/>
        <v>300</v>
      </c>
      <c r="K20" s="23">
        <f t="shared" si="3"/>
        <v>0.1111111111111111</v>
      </c>
      <c r="L20" s="24">
        <v>120</v>
      </c>
      <c r="M20" s="21">
        <v>150</v>
      </c>
      <c r="N20" s="21">
        <v>120</v>
      </c>
      <c r="O20" s="21">
        <f t="shared" si="4"/>
        <v>-30</v>
      </c>
      <c r="P20" s="23">
        <f t="shared" si="5"/>
        <v>-0.2</v>
      </c>
    </row>
    <row r="21" spans="1:16" ht="12.75">
      <c r="A21" s="3" t="s">
        <v>22</v>
      </c>
      <c r="B21" s="24">
        <v>6000</v>
      </c>
      <c r="C21" s="21">
        <v>5200</v>
      </c>
      <c r="D21" s="21">
        <v>4990</v>
      </c>
      <c r="E21" s="21">
        <f t="shared" si="0"/>
        <v>-210</v>
      </c>
      <c r="F21" s="23">
        <f t="shared" si="1"/>
        <v>-0.04038461538461539</v>
      </c>
      <c r="G21" s="24">
        <v>1950</v>
      </c>
      <c r="H21" s="21">
        <v>2000</v>
      </c>
      <c r="I21" s="21">
        <v>1500</v>
      </c>
      <c r="J21" s="21">
        <f t="shared" si="2"/>
        <v>-500</v>
      </c>
      <c r="K21" s="23">
        <f t="shared" si="3"/>
        <v>-0.25</v>
      </c>
      <c r="L21" s="24">
        <v>20</v>
      </c>
      <c r="M21" s="21">
        <v>30</v>
      </c>
      <c r="N21" s="21">
        <v>60</v>
      </c>
      <c r="O21" s="21">
        <f t="shared" si="4"/>
        <v>30</v>
      </c>
      <c r="P21" s="23">
        <f t="shared" si="5"/>
        <v>1</v>
      </c>
    </row>
    <row r="22" spans="1:16" ht="13.5" thickBot="1">
      <c r="A22" s="31" t="s">
        <v>7</v>
      </c>
      <c r="B22" s="32">
        <f>SUM(B19:B21)</f>
        <v>12500</v>
      </c>
      <c r="C22" s="33">
        <f>SUM(C19:C21)</f>
        <v>12460</v>
      </c>
      <c r="D22" s="33">
        <f>SUM(D19:D21)</f>
        <v>10775</v>
      </c>
      <c r="E22" s="33">
        <f t="shared" si="0"/>
        <v>-1685</v>
      </c>
      <c r="F22" s="34">
        <f t="shared" si="1"/>
        <v>-0.13523274478330657</v>
      </c>
      <c r="G22" s="32">
        <f>SUM(G19:G21)</f>
        <v>11750</v>
      </c>
      <c r="H22" s="33">
        <f>SUM(H19:H21)</f>
        <v>13300</v>
      </c>
      <c r="I22" s="33">
        <f>SUM(I19:I21)</f>
        <v>11800</v>
      </c>
      <c r="J22" s="33">
        <f t="shared" si="2"/>
        <v>-1500</v>
      </c>
      <c r="K22" s="34">
        <f t="shared" si="3"/>
        <v>-0.11278195488721804</v>
      </c>
      <c r="L22" s="32">
        <f>SUM(L19:L21)</f>
        <v>890</v>
      </c>
      <c r="M22" s="33">
        <f>SUM(M19:M21)</f>
        <v>830</v>
      </c>
      <c r="N22" s="33">
        <f>SUM(N19:N21)</f>
        <v>1030</v>
      </c>
      <c r="O22" s="33">
        <f t="shared" si="4"/>
        <v>200</v>
      </c>
      <c r="P22" s="34">
        <f t="shared" si="5"/>
        <v>0.24096385542168675</v>
      </c>
    </row>
    <row r="23" spans="1:16" ht="13.5" thickTop="1">
      <c r="A23" s="3"/>
      <c r="B23" s="24"/>
      <c r="C23" s="21"/>
      <c r="D23" s="21"/>
      <c r="E23" s="21"/>
      <c r="F23" s="23"/>
      <c r="G23" s="24"/>
      <c r="H23" s="21"/>
      <c r="I23" s="21"/>
      <c r="J23" s="21"/>
      <c r="K23" s="23"/>
      <c r="L23" s="24"/>
      <c r="M23" s="21"/>
      <c r="N23" s="21"/>
      <c r="O23" s="35"/>
      <c r="P23" s="36">
        <f t="shared" si="5"/>
      </c>
    </row>
    <row r="24" spans="1:16" ht="12.75">
      <c r="A24" s="3" t="s">
        <v>15</v>
      </c>
      <c r="B24" s="24"/>
      <c r="C24" s="21"/>
      <c r="D24" s="21"/>
      <c r="E24" s="21"/>
      <c r="F24" s="23"/>
      <c r="G24" s="24"/>
      <c r="H24" s="21"/>
      <c r="I24" s="21"/>
      <c r="J24" s="21"/>
      <c r="K24" s="23"/>
      <c r="L24" s="24"/>
      <c r="M24" s="21"/>
      <c r="N24" s="21"/>
      <c r="O24" s="21"/>
      <c r="P24" s="23">
        <f t="shared" si="5"/>
      </c>
    </row>
    <row r="25" spans="1:16" ht="12.75">
      <c r="A25" s="3" t="s">
        <v>23</v>
      </c>
      <c r="B25" s="24">
        <v>1200</v>
      </c>
      <c r="C25" s="21">
        <v>1400</v>
      </c>
      <c r="D25" s="21">
        <v>1600</v>
      </c>
      <c r="E25" s="21">
        <f t="shared" si="0"/>
        <v>200</v>
      </c>
      <c r="F25" s="23">
        <f t="shared" si="1"/>
        <v>0.14285714285714285</v>
      </c>
      <c r="G25" s="24">
        <v>3500</v>
      </c>
      <c r="H25" s="21">
        <v>5700</v>
      </c>
      <c r="I25" s="21">
        <v>4900</v>
      </c>
      <c r="J25" s="21">
        <f t="shared" si="2"/>
        <v>-800</v>
      </c>
      <c r="K25" s="23">
        <f t="shared" si="3"/>
        <v>-0.14035087719298245</v>
      </c>
      <c r="L25" s="24">
        <v>500</v>
      </c>
      <c r="M25" s="21">
        <v>490</v>
      </c>
      <c r="N25" s="21">
        <v>250</v>
      </c>
      <c r="O25" s="21">
        <f t="shared" si="4"/>
        <v>-240</v>
      </c>
      <c r="P25" s="23">
        <f t="shared" si="5"/>
        <v>-0.4897959183673469</v>
      </c>
    </row>
    <row r="26" spans="1:16" ht="12.75">
      <c r="A26" s="3" t="s">
        <v>24</v>
      </c>
      <c r="B26" s="24">
        <v>500</v>
      </c>
      <c r="C26" s="21">
        <v>200</v>
      </c>
      <c r="D26" s="21">
        <v>350</v>
      </c>
      <c r="E26" s="21">
        <f t="shared" si="0"/>
        <v>150</v>
      </c>
      <c r="F26" s="23">
        <f t="shared" si="1"/>
        <v>0.75</v>
      </c>
      <c r="G26" s="24">
        <v>1500</v>
      </c>
      <c r="H26" s="21">
        <v>1200</v>
      </c>
      <c r="I26" s="21">
        <v>2100</v>
      </c>
      <c r="J26" s="21">
        <f t="shared" si="2"/>
        <v>900</v>
      </c>
      <c r="K26" s="23">
        <f t="shared" si="3"/>
        <v>0.75</v>
      </c>
      <c r="L26" s="24">
        <v>145</v>
      </c>
      <c r="M26" s="21">
        <v>160</v>
      </c>
      <c r="N26" s="21">
        <v>170</v>
      </c>
      <c r="O26" s="21">
        <f t="shared" si="4"/>
        <v>10</v>
      </c>
      <c r="P26" s="23">
        <f t="shared" si="5"/>
        <v>0.0625</v>
      </c>
    </row>
    <row r="27" spans="1:16" ht="13.5" thickBot="1">
      <c r="A27" s="31" t="s">
        <v>7</v>
      </c>
      <c r="B27" s="32">
        <f>SUM(B25:B26)</f>
        <v>1700</v>
      </c>
      <c r="C27" s="33">
        <f>SUM(C25:C26)</f>
        <v>1600</v>
      </c>
      <c r="D27" s="33">
        <f>SUM(D25:D26)</f>
        <v>1950</v>
      </c>
      <c r="E27" s="33">
        <f t="shared" si="0"/>
        <v>350</v>
      </c>
      <c r="F27" s="34">
        <f t="shared" si="1"/>
        <v>0.21875</v>
      </c>
      <c r="G27" s="32">
        <f>SUM(G25:G26)</f>
        <v>5000</v>
      </c>
      <c r="H27" s="33">
        <f>SUM(H25:H26)</f>
        <v>6900</v>
      </c>
      <c r="I27" s="33">
        <f>SUM(I25:I26)</f>
        <v>7000</v>
      </c>
      <c r="J27" s="33">
        <f t="shared" si="2"/>
        <v>100</v>
      </c>
      <c r="K27" s="34">
        <f t="shared" si="3"/>
        <v>0.014492753623188406</v>
      </c>
      <c r="L27" s="32">
        <f>SUM(L25:L26)</f>
        <v>645</v>
      </c>
      <c r="M27" s="33">
        <f>SUM(M25:M26)</f>
        <v>650</v>
      </c>
      <c r="N27" s="33">
        <f>SUM(N25:N26)</f>
        <v>420</v>
      </c>
      <c r="O27" s="33">
        <f t="shared" si="4"/>
        <v>-230</v>
      </c>
      <c r="P27" s="34">
        <f t="shared" si="5"/>
        <v>-0.35384615384615387</v>
      </c>
    </row>
    <row r="28" spans="1:16" ht="13.5" thickTop="1">
      <c r="A28" s="3"/>
      <c r="B28" s="24"/>
      <c r="C28" s="21"/>
      <c r="D28" s="21"/>
      <c r="E28" s="21"/>
      <c r="F28" s="23"/>
      <c r="L28" s="24"/>
      <c r="M28" s="21"/>
      <c r="N28" s="21"/>
      <c r="O28" s="35"/>
      <c r="P28" s="36">
        <f t="shared" si="5"/>
      </c>
    </row>
    <row r="29" spans="1:16" ht="12.75">
      <c r="A29" s="3" t="s">
        <v>25</v>
      </c>
      <c r="B29" s="24"/>
      <c r="C29" s="21"/>
      <c r="D29" s="21"/>
      <c r="E29" s="21"/>
      <c r="F29" s="23"/>
      <c r="L29" s="24"/>
      <c r="M29" s="21"/>
      <c r="N29" s="21"/>
      <c r="O29" s="21"/>
      <c r="P29" s="23">
        <f t="shared" si="5"/>
      </c>
    </row>
    <row r="30" spans="1:16" ht="12.75">
      <c r="A30" s="3" t="s">
        <v>32</v>
      </c>
      <c r="B30" s="24">
        <v>3950</v>
      </c>
      <c r="C30" s="21">
        <v>4700</v>
      </c>
      <c r="D30" s="21">
        <v>4420</v>
      </c>
      <c r="E30" s="21">
        <f>D30-C30</f>
        <v>-280</v>
      </c>
      <c r="F30" s="23">
        <f>IF(OR(C30=0,C30=""),"",E30/C30)</f>
        <v>-0.059574468085106386</v>
      </c>
      <c r="G30" s="62">
        <v>6700</v>
      </c>
      <c r="H30" s="62">
        <v>5100</v>
      </c>
      <c r="I30" s="62">
        <v>6500</v>
      </c>
      <c r="J30" s="21">
        <f>I30-H30</f>
        <v>1400</v>
      </c>
      <c r="K30" s="23">
        <f>IF(OR(H30=0,H30=""),"",J30/H30)</f>
        <v>0.27450980392156865</v>
      </c>
      <c r="L30" s="24">
        <v>1500</v>
      </c>
      <c r="M30" s="21">
        <v>2000</v>
      </c>
      <c r="N30" s="21">
        <v>1800</v>
      </c>
      <c r="O30" s="21">
        <f>N30-M30</f>
        <v>-200</v>
      </c>
      <c r="P30" s="23">
        <f>IF(OR(M30=0,M30=""),"",O30/M30)</f>
        <v>-0.1</v>
      </c>
    </row>
    <row r="31" spans="1:16" ht="13.5" thickBot="1">
      <c r="A31" s="31" t="s">
        <v>7</v>
      </c>
      <c r="B31" s="32">
        <f>B30</f>
        <v>3950</v>
      </c>
      <c r="C31" s="33">
        <f>C30</f>
        <v>4700</v>
      </c>
      <c r="D31" s="33">
        <f>D30</f>
        <v>4420</v>
      </c>
      <c r="E31" s="33">
        <f>D31-C31</f>
        <v>-280</v>
      </c>
      <c r="F31" s="37">
        <f>IF(OR(C31=0,C31=""),"",E31/C31)</f>
        <v>-0.059574468085106386</v>
      </c>
      <c r="G31" s="32">
        <f>G30</f>
        <v>6700</v>
      </c>
      <c r="H31" s="33">
        <f>H30</f>
        <v>5100</v>
      </c>
      <c r="I31" s="33">
        <f>I30</f>
        <v>6500</v>
      </c>
      <c r="J31" s="33">
        <f>I31-H31</f>
        <v>1400</v>
      </c>
      <c r="K31" s="34">
        <f>IF(OR(H31=0,H31=""),"",J31/H31)</f>
        <v>0.27450980392156865</v>
      </c>
      <c r="L31" s="32">
        <f>L30</f>
        <v>1500</v>
      </c>
      <c r="M31" s="33">
        <f>M30</f>
        <v>2000</v>
      </c>
      <c r="N31" s="33">
        <f>N30</f>
        <v>1800</v>
      </c>
      <c r="O31" s="33">
        <f>N31-M31</f>
        <v>-200</v>
      </c>
      <c r="P31" s="34">
        <f>IF(OR(M31=0,M31=""),"",O31/M31)</f>
        <v>-0.1</v>
      </c>
    </row>
    <row r="32" spans="1:6" ht="13.5" thickTop="1">
      <c r="A32" s="3"/>
      <c r="B32" s="24"/>
      <c r="C32" s="21"/>
      <c r="D32" s="21"/>
      <c r="E32" s="21"/>
      <c r="F32" s="36"/>
    </row>
    <row r="33" spans="1:6" ht="12.75">
      <c r="A33" s="3" t="s">
        <v>26</v>
      </c>
      <c r="B33" s="24"/>
      <c r="C33" s="21"/>
      <c r="D33" s="21"/>
      <c r="E33" s="21"/>
      <c r="F33" s="23"/>
    </row>
    <row r="34" spans="1:6" ht="12.75">
      <c r="A34" s="3" t="s">
        <v>28</v>
      </c>
      <c r="B34" s="24">
        <v>1200</v>
      </c>
      <c r="C34" s="21">
        <v>2500</v>
      </c>
      <c r="D34" s="21">
        <v>2400</v>
      </c>
      <c r="E34" s="21">
        <f>D34-C34</f>
        <v>-100</v>
      </c>
      <c r="F34" s="23">
        <f>IF(OR(C34=0,C34=""),"",E34/C34)</f>
        <v>-0.04</v>
      </c>
    </row>
    <row r="35" spans="1:6" ht="12.75">
      <c r="A35" s="3" t="s">
        <v>29</v>
      </c>
      <c r="B35" s="24">
        <v>1900</v>
      </c>
      <c r="C35" s="21">
        <v>3010</v>
      </c>
      <c r="D35" s="21">
        <v>1500</v>
      </c>
      <c r="E35" s="21">
        <f>D35-C35</f>
        <v>-1510</v>
      </c>
      <c r="F35" s="23">
        <f>IF(OR(C35=0,C35=""),"",E35/C35)</f>
        <v>-0.5016611295681063</v>
      </c>
    </row>
    <row r="36" spans="1:6" ht="12.75">
      <c r="A36" s="3" t="s">
        <v>30</v>
      </c>
      <c r="B36" s="24">
        <v>1900</v>
      </c>
      <c r="C36" s="21">
        <v>2200</v>
      </c>
      <c r="D36" s="21">
        <v>2580</v>
      </c>
      <c r="E36" s="21">
        <f>D36-C36</f>
        <v>380</v>
      </c>
      <c r="F36" s="23">
        <f>IF(OR(C36=0,C36=""),"",E36/C36)</f>
        <v>0.17272727272727273</v>
      </c>
    </row>
    <row r="37" spans="1:6" ht="12.75">
      <c r="A37" s="3" t="s">
        <v>31</v>
      </c>
      <c r="B37" s="24">
        <v>5600</v>
      </c>
      <c r="C37" s="21">
        <v>6000</v>
      </c>
      <c r="D37" s="21">
        <v>5850</v>
      </c>
      <c r="E37" s="21">
        <f>D37-C37</f>
        <v>-150</v>
      </c>
      <c r="F37" s="23">
        <f>IF(OR(C37=0,C37=""),"",E37/C37)</f>
        <v>-0.025</v>
      </c>
    </row>
    <row r="38" spans="1:6" ht="13.5" thickBot="1">
      <c r="A38" s="31" t="s">
        <v>7</v>
      </c>
      <c r="B38" s="32">
        <f>SUM(B34:B37)</f>
        <v>10600</v>
      </c>
      <c r="C38" s="33">
        <f>SUM(C34:C37)</f>
        <v>13710</v>
      </c>
      <c r="D38" s="33">
        <f>SUM(D34:D37)</f>
        <v>12330</v>
      </c>
      <c r="E38" s="33">
        <f>D38-C38</f>
        <v>-1380</v>
      </c>
      <c r="F38" s="34">
        <f>IF(OR(C38=0,C38=""),"",E38/C38)</f>
        <v>-0.10065645514223195</v>
      </c>
    </row>
    <row r="39" spans="2:6" ht="13.5" thickTop="1">
      <c r="B39" s="60"/>
      <c r="F39" s="36">
        <f>IF(OR(C39=0,C39=""),"",E39/C39)</f>
      </c>
    </row>
    <row r="40" spans="1:6" ht="12.75">
      <c r="A40" s="1" t="s">
        <v>33</v>
      </c>
      <c r="B40" s="61"/>
      <c r="F40" s="23">
        <f>IF(OR(C40=0,C40=""),"",E40/C40)</f>
      </c>
    </row>
    <row r="41" spans="1:6" ht="12.75">
      <c r="A41" s="1" t="s">
        <v>34</v>
      </c>
      <c r="B41" s="24">
        <v>5400</v>
      </c>
      <c r="C41" s="62">
        <v>4300</v>
      </c>
      <c r="D41" s="62">
        <v>5000</v>
      </c>
      <c r="E41" s="21">
        <f>D41-C41</f>
        <v>700</v>
      </c>
      <c r="F41" s="23">
        <f>IF(OR(C41=0,C41=""),"",E41/C41)</f>
        <v>0.16279069767441862</v>
      </c>
    </row>
    <row r="42" spans="1:6" ht="12.75">
      <c r="A42" s="1" t="s">
        <v>35</v>
      </c>
      <c r="B42" s="24">
        <v>4700</v>
      </c>
      <c r="C42" s="62">
        <v>4900</v>
      </c>
      <c r="D42" s="62">
        <v>4850</v>
      </c>
      <c r="E42" s="21">
        <f>D42-C42</f>
        <v>-50</v>
      </c>
      <c r="F42" s="23">
        <f>IF(OR(C42=0,C42=""),"",E42/C42)</f>
        <v>-0.01020408163265306</v>
      </c>
    </row>
    <row r="43" spans="1:6" ht="13.5" thickBot="1">
      <c r="A43" s="59" t="s">
        <v>7</v>
      </c>
      <c r="B43" s="32">
        <f>SUM(B41:B42)</f>
        <v>10100</v>
      </c>
      <c r="C43" s="33">
        <f>SUM(C41:C42)</f>
        <v>9200</v>
      </c>
      <c r="D43" s="33">
        <f>SUM(D41:D42)</f>
        <v>9850</v>
      </c>
      <c r="E43" s="33">
        <f>D43-C43</f>
        <v>650</v>
      </c>
      <c r="F43" s="34">
        <f>IF(OR(C43=0,C43=""),"",E43/C43)</f>
        <v>0.07065217391304347</v>
      </c>
    </row>
    <row r="44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2007-06-05T11:55:19Z</cp:lastPrinted>
  <dcterms:created xsi:type="dcterms:W3CDTF">1996-10-17T05:27:31Z</dcterms:created>
  <dcterms:modified xsi:type="dcterms:W3CDTF">2007-06-05T11:55:34Z</dcterms:modified>
  <cp:category/>
  <cp:version/>
  <cp:contentType/>
  <cp:contentStatus/>
</cp:coreProperties>
</file>