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Focus1" sheetId="1" r:id="rId1"/>
    <sheet name="Daten1" sheetId="2" r:id="rId2"/>
    <sheet name="Listen1" sheetId="3" r:id="rId3"/>
  </sheets>
  <calcPr calcId="125725"/>
</workbook>
</file>

<file path=xl/calcChain.xml><?xml version="1.0" encoding="utf-8"?>
<calcChain xmlns="http://schemas.openxmlformats.org/spreadsheetml/2006/main">
  <c r="N11" i="1"/>
  <c r="B11"/>
  <c r="N9"/>
  <c r="O9" l="1"/>
  <c r="N5"/>
  <c r="B6"/>
  <c r="B5"/>
  <c r="C6"/>
  <c r="D6"/>
  <c r="E6"/>
  <c r="F6"/>
  <c r="G6"/>
  <c r="H6"/>
  <c r="I6"/>
  <c r="J6"/>
  <c r="K6"/>
  <c r="L6"/>
  <c r="M6"/>
  <c r="O6"/>
  <c r="C5"/>
  <c r="D5"/>
  <c r="E5"/>
  <c r="F5"/>
  <c r="G5"/>
  <c r="H5"/>
  <c r="I5"/>
  <c r="J5"/>
  <c r="K5"/>
  <c r="L5"/>
  <c r="M5"/>
  <c r="O5"/>
  <c r="O11"/>
  <c r="B13" s="1"/>
  <c r="J11" l="1"/>
  <c r="H11"/>
  <c r="F11"/>
  <c r="D11"/>
  <c r="L11"/>
  <c r="K11"/>
  <c r="I11"/>
  <c r="G11"/>
  <c r="E11"/>
  <c r="C11"/>
  <c r="M11" s="1"/>
  <c r="C13"/>
  <c r="E13"/>
  <c r="G13"/>
  <c r="I13"/>
  <c r="K13"/>
  <c r="M13"/>
  <c r="D13"/>
  <c r="F13"/>
  <c r="H13"/>
  <c r="J13"/>
  <c r="L13"/>
</calcChain>
</file>

<file path=xl/sharedStrings.xml><?xml version="1.0" encoding="utf-8"?>
<sst xmlns="http://schemas.openxmlformats.org/spreadsheetml/2006/main" count="62" uniqueCount="46">
  <si>
    <t>Jahr</t>
  </si>
  <si>
    <t>Jan.</t>
  </si>
  <si>
    <t>Feb.</t>
  </si>
  <si>
    <t>März</t>
  </si>
  <si>
    <t>Apr.</t>
  </si>
  <si>
    <t>Mai</t>
  </si>
  <si>
    <t>Juni</t>
  </si>
  <si>
    <t>Juli</t>
  </si>
  <si>
    <t>Aug.</t>
  </si>
  <si>
    <t>Sep.</t>
  </si>
  <si>
    <t>Okt.</t>
  </si>
  <si>
    <t>Nov.</t>
  </si>
  <si>
    <t>Dez.</t>
  </si>
  <si>
    <t>Summe</t>
  </si>
  <si>
    <t>ø</t>
  </si>
  <si>
    <t>Aufteilung eines Jahresplanwertes auf Monate</t>
  </si>
  <si>
    <t>Kennziffer</t>
  </si>
  <si>
    <t>Mittelwerte</t>
  </si>
  <si>
    <t>Indexzahlen</t>
  </si>
  <si>
    <t>Jahresplan 2015</t>
  </si>
  <si>
    <t>Monatsplan</t>
  </si>
  <si>
    <t>Mittelwert</t>
  </si>
  <si>
    <t>Formeln:</t>
  </si>
  <si>
    <t>B5</t>
  </si>
  <si>
    <t xml:space="preserve"> =MITTELWERT(Daten1!B3:B10)</t>
  </si>
  <si>
    <t>C5:M5, O5</t>
  </si>
  <si>
    <t>analog</t>
  </si>
  <si>
    <t>B6</t>
  </si>
  <si>
    <t xml:space="preserve"> =(B$5/$O$5)*100</t>
  </si>
  <si>
    <t>C6:M6, O6</t>
  </si>
  <si>
    <t xml:space="preserve"> =SUMME(B5:M5)</t>
  </si>
  <si>
    <t>N5</t>
  </si>
  <si>
    <t>N9</t>
  </si>
  <si>
    <t xml:space="preserve"> =N9/12</t>
  </si>
  <si>
    <t>O9</t>
  </si>
  <si>
    <t xml:space="preserve"> =RUNDEN((B$6/100)*$O$9;0)</t>
  </si>
  <si>
    <t>B11</t>
  </si>
  <si>
    <t>C11:L11, O11</t>
  </si>
  <si>
    <t xml:space="preserve"> =$N$9-SUMME(B11:L11)</t>
  </si>
  <si>
    <t>M11</t>
  </si>
  <si>
    <t xml:space="preserve"> =SUMME(B11:M11)</t>
  </si>
  <si>
    <t>N11</t>
  </si>
  <si>
    <t>B13:M13</t>
  </si>
  <si>
    <t xml:space="preserve"> =$O$11</t>
  </si>
  <si>
    <t>(Ist 2013 -0,5%)</t>
  </si>
  <si>
    <t xml:space="preserve"> =Daten1!N10+(Daten1!N10*-0,5%)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</si>
</sst>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"/>
  </numFmts>
  <fonts count="7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6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0" fontId="0" fillId="2" borderId="1" xfId="0" applyFill="1" applyBorder="1" applyAlignment="1">
      <alignment horizontal="left" indent="1"/>
    </xf>
    <xf numFmtId="3" fontId="0" fillId="2" borderId="1" xfId="0" applyNumberFormat="1" applyFill="1" applyBorder="1" applyAlignment="1">
      <alignment horizontal="right" indent="1"/>
    </xf>
    <xf numFmtId="0" fontId="0" fillId="0" borderId="3" xfId="0" applyBorder="1" applyAlignment="1">
      <alignment horizontal="left" indent="1"/>
    </xf>
    <xf numFmtId="3" fontId="0" fillId="0" borderId="3" xfId="0" applyNumberFormat="1" applyBorder="1" applyAlignment="1">
      <alignment horizontal="right" indent="1"/>
    </xf>
    <xf numFmtId="0" fontId="0" fillId="0" borderId="4" xfId="0" applyBorder="1" applyAlignment="1">
      <alignment horizontal="left" indent="1"/>
    </xf>
    <xf numFmtId="3" fontId="0" fillId="0" borderId="4" xfId="0" applyNumberFormat="1" applyBorder="1" applyAlignment="1">
      <alignment horizontal="right" indent="1"/>
    </xf>
    <xf numFmtId="0" fontId="0" fillId="0" borderId="5" xfId="0" applyBorder="1" applyAlignment="1">
      <alignment horizontal="left" indent="1"/>
    </xf>
    <xf numFmtId="3" fontId="0" fillId="0" borderId="5" xfId="0" applyNumberFormat="1" applyBorder="1" applyAlignment="1">
      <alignment horizontal="right" indent="1"/>
    </xf>
    <xf numFmtId="3" fontId="3" fillId="3" borderId="1" xfId="0" applyNumberFormat="1" applyFont="1" applyFill="1" applyBorder="1" applyAlignment="1">
      <alignment horizontal="left" indent="1"/>
    </xf>
    <xf numFmtId="3" fontId="3" fillId="3" borderId="1" xfId="0" applyNumberFormat="1" applyFont="1" applyFill="1" applyBorder="1" applyAlignment="1">
      <alignment horizontal="right"/>
    </xf>
    <xf numFmtId="3" fontId="4" fillId="3" borderId="2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6" fillId="0" borderId="3" xfId="0" applyFont="1" applyBorder="1" applyAlignment="1">
      <alignment horizontal="left" indent="1"/>
    </xf>
    <xf numFmtId="3" fontId="6" fillId="0" borderId="3" xfId="0" applyNumberFormat="1" applyFont="1" applyBorder="1"/>
    <xf numFmtId="0" fontId="6" fillId="0" borderId="4" xfId="0" applyFont="1" applyBorder="1" applyAlignment="1">
      <alignment horizontal="left" indent="1"/>
    </xf>
    <xf numFmtId="164" fontId="6" fillId="0" borderId="4" xfId="0" applyNumberFormat="1" applyFont="1" applyBorder="1"/>
    <xf numFmtId="0" fontId="6" fillId="0" borderId="4" xfId="0" applyFont="1" applyBorder="1"/>
    <xf numFmtId="3" fontId="6" fillId="0" borderId="4" xfId="0" applyNumberFormat="1" applyFont="1" applyBorder="1"/>
    <xf numFmtId="165" fontId="6" fillId="0" borderId="4" xfId="0" applyNumberFormat="1" applyFont="1" applyBorder="1"/>
    <xf numFmtId="0" fontId="6" fillId="0" borderId="0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left" indent="1"/>
    </xf>
    <xf numFmtId="164" fontId="4" fillId="2" borderId="1" xfId="0" applyNumberFormat="1" applyFont="1" applyFill="1" applyBorder="1"/>
    <xf numFmtId="3" fontId="4" fillId="2" borderId="1" xfId="0" applyNumberFormat="1" applyFont="1" applyFill="1" applyBorder="1"/>
    <xf numFmtId="0" fontId="0" fillId="0" borderId="0" xfId="0" applyBorder="1"/>
    <xf numFmtId="0" fontId="6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4" borderId="6" xfId="0" applyFont="1" applyFill="1" applyBorder="1"/>
    <xf numFmtId="0" fontId="0" fillId="0" borderId="0" xfId="0" applyBorder="1" applyAlignment="1">
      <alignment horizontal="left" indent="1"/>
    </xf>
    <xf numFmtId="0" fontId="6" fillId="0" borderId="0" xfId="0" applyFont="1" applyBorder="1" applyAlignment="1">
      <alignment horizontal="left" indent="1"/>
    </xf>
    <xf numFmtId="3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lineChart>
        <c:grouping val="standard"/>
        <c:ser>
          <c:idx val="0"/>
          <c:order val="0"/>
          <c:tx>
            <c:strRef>
              <c:f>Focus1!$A$11</c:f>
              <c:strCache>
                <c:ptCount val="1"/>
                <c:pt idx="0">
                  <c:v>Monatsplan</c:v>
                </c:pt>
              </c:strCache>
            </c:strRef>
          </c:tx>
          <c:marker>
            <c:symbol val="circle"/>
            <c:size val="7"/>
            <c:spPr>
              <a:solidFill>
                <a:srgbClr val="FFFF00"/>
              </a:solidFill>
            </c:spPr>
          </c:marker>
          <c:val>
            <c:numRef>
              <c:f>Focus1!$B$11:$M$11</c:f>
              <c:numCache>
                <c:formatCode>#,##0.0</c:formatCode>
                <c:ptCount val="12"/>
                <c:pt idx="0">
                  <c:v>272361</c:v>
                </c:pt>
                <c:pt idx="1">
                  <c:v>251948</c:v>
                </c:pt>
                <c:pt idx="2">
                  <c:v>271811</c:v>
                </c:pt>
                <c:pt idx="3">
                  <c:v>278218</c:v>
                </c:pt>
                <c:pt idx="4">
                  <c:v>291309</c:v>
                </c:pt>
                <c:pt idx="5">
                  <c:v>297914</c:v>
                </c:pt>
                <c:pt idx="6">
                  <c:v>297520</c:v>
                </c:pt>
                <c:pt idx="7">
                  <c:v>299910</c:v>
                </c:pt>
                <c:pt idx="8">
                  <c:v>269085</c:v>
                </c:pt>
                <c:pt idx="9">
                  <c:v>272049</c:v>
                </c:pt>
                <c:pt idx="10">
                  <c:v>253005</c:v>
                </c:pt>
                <c:pt idx="11">
                  <c:v>258313.5299999998</c:v>
                </c:pt>
              </c:numCache>
            </c:numRef>
          </c:val>
        </c:ser>
        <c:ser>
          <c:idx val="1"/>
          <c:order val="1"/>
          <c:tx>
            <c:strRef>
              <c:f>Focus1!$A$13</c:f>
              <c:strCache>
                <c:ptCount val="1"/>
                <c:pt idx="0">
                  <c:v>Mittelwert</c:v>
                </c:pt>
              </c:strCache>
            </c:strRef>
          </c:tx>
          <c:marker>
            <c:symbol val="circle"/>
            <c:size val="7"/>
            <c:spPr>
              <a:solidFill>
                <a:srgbClr val="00B050"/>
              </a:solidFill>
            </c:spPr>
          </c:marker>
          <c:val>
            <c:numRef>
              <c:f>Focus1!$B$13:$M$13</c:f>
              <c:numCache>
                <c:formatCode>#,##0</c:formatCode>
                <c:ptCount val="12"/>
                <c:pt idx="0">
                  <c:v>276120</c:v>
                </c:pt>
                <c:pt idx="1">
                  <c:v>276120</c:v>
                </c:pt>
                <c:pt idx="2">
                  <c:v>276120</c:v>
                </c:pt>
                <c:pt idx="3">
                  <c:v>276120</c:v>
                </c:pt>
                <c:pt idx="4">
                  <c:v>276120</c:v>
                </c:pt>
                <c:pt idx="5">
                  <c:v>276120</c:v>
                </c:pt>
                <c:pt idx="6">
                  <c:v>276120</c:v>
                </c:pt>
                <c:pt idx="7">
                  <c:v>276120</c:v>
                </c:pt>
                <c:pt idx="8">
                  <c:v>276120</c:v>
                </c:pt>
                <c:pt idx="9">
                  <c:v>276120</c:v>
                </c:pt>
                <c:pt idx="10">
                  <c:v>276120</c:v>
                </c:pt>
                <c:pt idx="11">
                  <c:v>276120</c:v>
                </c:pt>
              </c:numCache>
            </c:numRef>
          </c:val>
        </c:ser>
        <c:marker val="1"/>
        <c:axId val="38405632"/>
        <c:axId val="38416384"/>
      </c:lineChart>
      <c:catAx>
        <c:axId val="38405632"/>
        <c:scaling>
          <c:orientation val="minMax"/>
        </c:scaling>
        <c:axPos val="b"/>
        <c:majorGridlines/>
        <c:tickLblPos val="nextTo"/>
        <c:crossAx val="38416384"/>
        <c:crosses val="autoZero"/>
        <c:auto val="1"/>
        <c:lblAlgn val="ctr"/>
        <c:lblOffset val="100"/>
      </c:catAx>
      <c:valAx>
        <c:axId val="38416384"/>
        <c:scaling>
          <c:orientation val="minMax"/>
        </c:scaling>
        <c:axPos val="l"/>
        <c:majorGridlines/>
        <c:numFmt formatCode="#,##0.0" sourceLinked="1"/>
        <c:tickLblPos val="nextTo"/>
        <c:crossAx val="38405632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14</xdr:row>
      <xdr:rowOff>57150</xdr:rowOff>
    </xdr:from>
    <xdr:to>
      <xdr:col>13</xdr:col>
      <xdr:colOff>180975</xdr:colOff>
      <xdr:row>28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44"/>
  <sheetViews>
    <sheetView tabSelected="1" workbookViewId="0"/>
  </sheetViews>
  <sheetFormatPr baseColWidth="10" defaultRowHeight="15"/>
  <cols>
    <col min="1" max="1" width="17.28515625" customWidth="1"/>
    <col min="5" max="12" width="11.42578125" customWidth="1"/>
  </cols>
  <sheetData>
    <row r="2" spans="1:15" ht="21">
      <c r="A2" s="1" t="s">
        <v>15</v>
      </c>
    </row>
    <row r="4" spans="1:15" ht="18.75">
      <c r="A4" s="11" t="s">
        <v>16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12" t="s">
        <v>10</v>
      </c>
      <c r="L4" s="12" t="s">
        <v>11</v>
      </c>
      <c r="M4" s="12" t="s">
        <v>12</v>
      </c>
      <c r="N4" s="13" t="s">
        <v>13</v>
      </c>
      <c r="O4" s="14" t="s">
        <v>14</v>
      </c>
    </row>
    <row r="5" spans="1:15">
      <c r="A5" s="15" t="s">
        <v>17</v>
      </c>
      <c r="B5" s="16">
        <f>AVERAGE(Daten1!B3:B10)</f>
        <v>285056.375</v>
      </c>
      <c r="C5" s="16">
        <f>AVERAGE(Daten1!C3:C10)</f>
        <v>263692.125</v>
      </c>
      <c r="D5" s="16">
        <f>AVERAGE(Daten1!D3:D10)</f>
        <v>284481.125</v>
      </c>
      <c r="E5" s="16">
        <f>AVERAGE(Daten1!E3:E10)</f>
        <v>291187</v>
      </c>
      <c r="F5" s="16">
        <f>AVERAGE(Daten1!F3:F10)</f>
        <v>304888.5</v>
      </c>
      <c r="G5" s="16">
        <f>AVERAGE(Daten1!G3:G10)</f>
        <v>311800.5</v>
      </c>
      <c r="H5" s="16">
        <f>AVERAGE(Daten1!H3:H10)</f>
        <v>311388.875</v>
      </c>
      <c r="I5" s="16">
        <f>AVERAGE(Daten1!I3:I10)</f>
        <v>313889.625</v>
      </c>
      <c r="J5" s="16">
        <f>AVERAGE(Daten1!J3:J10)</f>
        <v>281627.75</v>
      </c>
      <c r="K5" s="16">
        <f>AVERAGE(Daten1!K3:K10)</f>
        <v>284730.375</v>
      </c>
      <c r="L5" s="16">
        <f>AVERAGE(Daten1!L3:L10)</f>
        <v>264798.625</v>
      </c>
      <c r="M5" s="16">
        <f>AVERAGE(Daten1!M3:M10)</f>
        <v>270355.375</v>
      </c>
      <c r="N5" s="16">
        <f>SUM(B5:M5)</f>
        <v>3467896.25</v>
      </c>
      <c r="O5" s="16">
        <f>AVERAGE(Daten1!O3:O10)</f>
        <v>288991.35416666669</v>
      </c>
    </row>
    <row r="6" spans="1:15">
      <c r="A6" s="17" t="s">
        <v>18</v>
      </c>
      <c r="B6" s="21">
        <f>(B$5/$O$5)*100</f>
        <v>98.63837477836887</v>
      </c>
      <c r="C6" s="21">
        <f t="shared" ref="C6:M6" si="0">(C$5/$O$5)*100</f>
        <v>91.245679567259259</v>
      </c>
      <c r="D6" s="21">
        <f t="shared" si="0"/>
        <v>98.439320380475621</v>
      </c>
      <c r="E6" s="21">
        <f t="shared" si="0"/>
        <v>100.75976177199648</v>
      </c>
      <c r="F6" s="21">
        <f t="shared" si="0"/>
        <v>105.5009070701005</v>
      </c>
      <c r="G6" s="21">
        <f t="shared" si="0"/>
        <v>107.89267412483865</v>
      </c>
      <c r="H6" s="21">
        <f t="shared" si="0"/>
        <v>107.75023906784983</v>
      </c>
      <c r="I6" s="21">
        <f t="shared" si="0"/>
        <v>108.6155763742932</v>
      </c>
      <c r="J6" s="21">
        <f t="shared" si="0"/>
        <v>97.451963852724816</v>
      </c>
      <c r="K6" s="21">
        <f t="shared" si="0"/>
        <v>98.525568635451535</v>
      </c>
      <c r="L6" s="21">
        <f t="shared" si="0"/>
        <v>91.628562994063032</v>
      </c>
      <c r="M6" s="21">
        <f t="shared" si="0"/>
        <v>93.551371382578125</v>
      </c>
      <c r="N6" s="18"/>
      <c r="O6" s="21">
        <f>(O$5/$O$5)*100</f>
        <v>100</v>
      </c>
    </row>
    <row r="7" spans="1:15">
      <c r="A7" s="17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>
      <c r="A8" s="17" t="s">
        <v>19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>
      <c r="A9" s="17" t="s">
        <v>44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0">
        <f>Daten1!N10+(Daten1!N10*-0.5%)</f>
        <v>3313443.53</v>
      </c>
      <c r="O9" s="20">
        <f>N9/12</f>
        <v>276120.29416666663</v>
      </c>
    </row>
    <row r="10" spans="1:15">
      <c r="A10" s="17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>
      <c r="A11" s="23" t="s">
        <v>20</v>
      </c>
      <c r="B11" s="24">
        <f>ROUND((B$6/100)*$O$9,0)</f>
        <v>272361</v>
      </c>
      <c r="C11" s="24">
        <f t="shared" ref="C11:K11" si="1">ROUND((C$6/100)*$O$9,0)</f>
        <v>251948</v>
      </c>
      <c r="D11" s="24">
        <f t="shared" si="1"/>
        <v>271811</v>
      </c>
      <c r="E11" s="24">
        <f t="shared" si="1"/>
        <v>278218</v>
      </c>
      <c r="F11" s="24">
        <f t="shared" si="1"/>
        <v>291309</v>
      </c>
      <c r="G11" s="24">
        <f t="shared" si="1"/>
        <v>297914</v>
      </c>
      <c r="H11" s="24">
        <f t="shared" si="1"/>
        <v>297520</v>
      </c>
      <c r="I11" s="24">
        <f t="shared" si="1"/>
        <v>299910</v>
      </c>
      <c r="J11" s="24">
        <f t="shared" si="1"/>
        <v>269085</v>
      </c>
      <c r="K11" s="24">
        <f t="shared" si="1"/>
        <v>272049</v>
      </c>
      <c r="L11" s="24">
        <f>ROUND((L$6/100)*$O$9,0)</f>
        <v>253005</v>
      </c>
      <c r="M11" s="24">
        <f>$N$9-SUM(B11:L11)</f>
        <v>258313.5299999998</v>
      </c>
      <c r="N11" s="25">
        <f>SUM(B11:M11)</f>
        <v>3313443.53</v>
      </c>
      <c r="O11" s="25">
        <f>ROUND((O$6/100)*$O$9,0)</f>
        <v>276120</v>
      </c>
    </row>
    <row r="13" spans="1:15">
      <c r="A13" s="22" t="s">
        <v>21</v>
      </c>
      <c r="B13" s="38">
        <f>$O$11</f>
        <v>276120</v>
      </c>
      <c r="C13" s="38">
        <f t="shared" ref="C13:M13" si="2">$O$11</f>
        <v>276120</v>
      </c>
      <c r="D13" s="38">
        <f t="shared" si="2"/>
        <v>276120</v>
      </c>
      <c r="E13" s="38">
        <f t="shared" si="2"/>
        <v>276120</v>
      </c>
      <c r="F13" s="38">
        <f t="shared" si="2"/>
        <v>276120</v>
      </c>
      <c r="G13" s="38">
        <f t="shared" si="2"/>
        <v>276120</v>
      </c>
      <c r="H13" s="38">
        <f t="shared" si="2"/>
        <v>276120</v>
      </c>
      <c r="I13" s="38">
        <f t="shared" si="2"/>
        <v>276120</v>
      </c>
      <c r="J13" s="38">
        <f t="shared" si="2"/>
        <v>276120</v>
      </c>
      <c r="K13" s="38">
        <f t="shared" si="2"/>
        <v>276120</v>
      </c>
      <c r="L13" s="38">
        <f t="shared" si="2"/>
        <v>276120</v>
      </c>
      <c r="M13" s="38">
        <f t="shared" si="2"/>
        <v>276120</v>
      </c>
    </row>
    <row r="31" spans="1:4">
      <c r="A31" s="35" t="s">
        <v>22</v>
      </c>
      <c r="B31" s="28"/>
      <c r="C31" s="28"/>
      <c r="D31" s="29"/>
    </row>
    <row r="32" spans="1:4">
      <c r="A32" s="30" t="s">
        <v>23</v>
      </c>
      <c r="B32" s="27" t="s">
        <v>24</v>
      </c>
      <c r="C32" s="26"/>
      <c r="D32" s="31"/>
    </row>
    <row r="33" spans="1:4">
      <c r="A33" s="30" t="s">
        <v>25</v>
      </c>
      <c r="B33" s="36" t="s">
        <v>26</v>
      </c>
      <c r="C33" s="26"/>
      <c r="D33" s="31"/>
    </row>
    <row r="34" spans="1:4">
      <c r="A34" s="30" t="s">
        <v>27</v>
      </c>
      <c r="B34" s="27" t="s">
        <v>28</v>
      </c>
      <c r="C34" s="26"/>
      <c r="D34" s="31"/>
    </row>
    <row r="35" spans="1:4">
      <c r="A35" s="30" t="s">
        <v>29</v>
      </c>
      <c r="B35" s="36" t="s">
        <v>26</v>
      </c>
      <c r="C35" s="26"/>
      <c r="D35" s="31"/>
    </row>
    <row r="36" spans="1:4">
      <c r="A36" s="30" t="s">
        <v>31</v>
      </c>
      <c r="B36" s="27" t="s">
        <v>30</v>
      </c>
      <c r="C36" s="26"/>
      <c r="D36" s="31"/>
    </row>
    <row r="37" spans="1:4">
      <c r="A37" s="30" t="s">
        <v>32</v>
      </c>
      <c r="B37" s="27" t="s">
        <v>45</v>
      </c>
      <c r="C37" s="26"/>
      <c r="D37" s="31"/>
    </row>
    <row r="38" spans="1:4">
      <c r="A38" s="30" t="s">
        <v>34</v>
      </c>
      <c r="B38" s="27" t="s">
        <v>33</v>
      </c>
      <c r="C38" s="26"/>
      <c r="D38" s="31"/>
    </row>
    <row r="39" spans="1:4">
      <c r="A39" s="30" t="s">
        <v>36</v>
      </c>
      <c r="B39" s="27" t="s">
        <v>35</v>
      </c>
      <c r="C39" s="26"/>
      <c r="D39" s="31"/>
    </row>
    <row r="40" spans="1:4">
      <c r="A40" s="30" t="s">
        <v>37</v>
      </c>
      <c r="B40" s="37" t="s">
        <v>26</v>
      </c>
      <c r="C40" s="26"/>
      <c r="D40" s="31"/>
    </row>
    <row r="41" spans="1:4">
      <c r="A41" s="30" t="s">
        <v>39</v>
      </c>
      <c r="B41" s="27" t="s">
        <v>38</v>
      </c>
      <c r="C41" s="26"/>
      <c r="D41" s="31"/>
    </row>
    <row r="42" spans="1:4">
      <c r="A42" s="30" t="s">
        <v>41</v>
      </c>
      <c r="B42" s="27" t="s">
        <v>40</v>
      </c>
      <c r="C42" s="26"/>
      <c r="D42" s="31"/>
    </row>
    <row r="43" spans="1:4">
      <c r="A43" s="30" t="s">
        <v>42</v>
      </c>
      <c r="B43" s="26" t="s">
        <v>43</v>
      </c>
      <c r="C43" s="26"/>
      <c r="D43" s="31"/>
    </row>
    <row r="44" spans="1:4">
      <c r="A44" s="32"/>
      <c r="B44" s="33"/>
      <c r="C44" s="33"/>
      <c r="D44" s="34"/>
    </row>
  </sheetData>
  <printOptions headings="1"/>
  <pageMargins left="0.70866141732283472" right="0.70866141732283472" top="0.78740157480314965" bottom="0.78740157480314965" header="0.31496062992125984" footer="0.31496062992125984"/>
  <pageSetup paperSize="9" scale="72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O12"/>
  <sheetViews>
    <sheetView workbookViewId="0"/>
  </sheetViews>
  <sheetFormatPr baseColWidth="10" defaultRowHeight="15"/>
  <cols>
    <col min="1" max="1" width="14.7109375" style="2" customWidth="1"/>
    <col min="2" max="4" width="12.28515625" bestFit="1" customWidth="1"/>
    <col min="5" max="7" width="11.5703125" bestFit="1" customWidth="1"/>
    <col min="8" max="9" width="12.28515625" bestFit="1" customWidth="1"/>
    <col min="10" max="10" width="11.5703125" bestFit="1" customWidth="1"/>
    <col min="11" max="14" width="12.28515625" bestFit="1" customWidth="1"/>
    <col min="15" max="15" width="13.28515625" bestFit="1" customWidth="1"/>
  </cols>
  <sheetData>
    <row r="2" spans="1:1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</row>
    <row r="3" spans="1:15">
      <c r="A3" s="5">
        <v>2006</v>
      </c>
      <c r="B3" s="6">
        <v>315076</v>
      </c>
      <c r="C3" s="6">
        <v>278801</v>
      </c>
      <c r="D3" s="6">
        <v>313197</v>
      </c>
      <c r="E3" s="6">
        <v>319612</v>
      </c>
      <c r="F3" s="6">
        <v>331276</v>
      </c>
      <c r="G3" s="6">
        <v>307435</v>
      </c>
      <c r="H3" s="6">
        <v>340929</v>
      </c>
      <c r="I3" s="6">
        <v>333644</v>
      </c>
      <c r="J3" s="6">
        <v>271877</v>
      </c>
      <c r="K3" s="6">
        <v>306607</v>
      </c>
      <c r="L3" s="6">
        <v>305890</v>
      </c>
      <c r="M3" s="6">
        <v>278071</v>
      </c>
      <c r="N3" s="6">
        <v>3702415</v>
      </c>
      <c r="O3" s="6">
        <v>308534.58333333331</v>
      </c>
    </row>
    <row r="4" spans="1:15">
      <c r="A4" s="7">
        <v>2007</v>
      </c>
      <c r="B4" s="8">
        <v>289686</v>
      </c>
      <c r="C4" s="8">
        <v>257478</v>
      </c>
      <c r="D4" s="8">
        <v>296917</v>
      </c>
      <c r="E4" s="8">
        <v>301403</v>
      </c>
      <c r="F4" s="8">
        <v>321031</v>
      </c>
      <c r="G4" s="8">
        <v>313488</v>
      </c>
      <c r="H4" s="8">
        <v>320600</v>
      </c>
      <c r="I4" s="8">
        <v>331233</v>
      </c>
      <c r="J4" s="8">
        <v>318240</v>
      </c>
      <c r="K4" s="8">
        <v>305042</v>
      </c>
      <c r="L4" s="8">
        <v>272656</v>
      </c>
      <c r="M4" s="8">
        <v>301932</v>
      </c>
      <c r="N4" s="8">
        <v>3629706</v>
      </c>
      <c r="O4" s="8">
        <v>302475.5</v>
      </c>
    </row>
    <row r="5" spans="1:15">
      <c r="A5" s="7">
        <v>2008</v>
      </c>
      <c r="B5" s="8">
        <v>294931</v>
      </c>
      <c r="C5" s="8">
        <v>261529</v>
      </c>
      <c r="D5" s="8">
        <v>287083</v>
      </c>
      <c r="E5" s="8">
        <v>308924</v>
      </c>
      <c r="F5" s="8">
        <v>314055</v>
      </c>
      <c r="G5" s="8">
        <v>334982</v>
      </c>
      <c r="H5" s="8">
        <v>319949</v>
      </c>
      <c r="I5" s="8">
        <v>370771</v>
      </c>
      <c r="J5" s="8">
        <v>293995</v>
      </c>
      <c r="K5" s="8">
        <v>298092</v>
      </c>
      <c r="L5" s="8">
        <v>224675</v>
      </c>
      <c r="M5" s="8">
        <v>270413</v>
      </c>
      <c r="N5" s="8">
        <v>3579399</v>
      </c>
      <c r="O5" s="8">
        <v>298283.25</v>
      </c>
    </row>
    <row r="6" spans="1:15">
      <c r="A6" s="7">
        <v>2009</v>
      </c>
      <c r="B6" s="8">
        <v>296829</v>
      </c>
      <c r="C6" s="8">
        <v>322125</v>
      </c>
      <c r="D6" s="8">
        <v>300229</v>
      </c>
      <c r="E6" s="8">
        <v>283682</v>
      </c>
      <c r="F6" s="8">
        <v>265755</v>
      </c>
      <c r="G6" s="8">
        <v>316590</v>
      </c>
      <c r="H6" s="8">
        <v>270151</v>
      </c>
      <c r="I6" s="8">
        <v>314148</v>
      </c>
      <c r="J6" s="8">
        <v>268964</v>
      </c>
      <c r="K6" s="8">
        <v>271292</v>
      </c>
      <c r="L6" s="8">
        <v>258845</v>
      </c>
      <c r="M6" s="8">
        <v>257365</v>
      </c>
      <c r="N6" s="8">
        <v>3425975</v>
      </c>
      <c r="O6" s="8">
        <v>285497.91666666669</v>
      </c>
    </row>
    <row r="7" spans="1:15">
      <c r="A7" s="7">
        <v>2010</v>
      </c>
      <c r="B7" s="8">
        <v>265465</v>
      </c>
      <c r="C7" s="8">
        <v>248737</v>
      </c>
      <c r="D7" s="8">
        <v>274694</v>
      </c>
      <c r="E7" s="8">
        <v>283323</v>
      </c>
      <c r="F7" s="8">
        <v>292604</v>
      </c>
      <c r="G7" s="8">
        <v>314555</v>
      </c>
      <c r="H7" s="8">
        <v>284831</v>
      </c>
      <c r="I7" s="8">
        <v>304408</v>
      </c>
      <c r="J7" s="8">
        <v>286249</v>
      </c>
      <c r="K7" s="8">
        <v>260085</v>
      </c>
      <c r="L7" s="8">
        <v>266953</v>
      </c>
      <c r="M7" s="8">
        <v>254863</v>
      </c>
      <c r="N7" s="8">
        <v>3336767</v>
      </c>
      <c r="O7" s="8">
        <v>278063.91666666669</v>
      </c>
    </row>
    <row r="8" spans="1:15">
      <c r="A8" s="7">
        <v>2011</v>
      </c>
      <c r="B8" s="8">
        <v>264843</v>
      </c>
      <c r="C8" s="8">
        <v>245860</v>
      </c>
      <c r="D8" s="8">
        <v>273574</v>
      </c>
      <c r="E8" s="8">
        <v>256179</v>
      </c>
      <c r="F8" s="8">
        <v>298642</v>
      </c>
      <c r="G8" s="8">
        <v>290010</v>
      </c>
      <c r="H8" s="8">
        <v>345689</v>
      </c>
      <c r="I8" s="8">
        <v>291470</v>
      </c>
      <c r="J8" s="8">
        <v>277095</v>
      </c>
      <c r="K8" s="8">
        <v>283710</v>
      </c>
      <c r="L8" s="8">
        <v>273122</v>
      </c>
      <c r="M8" s="8">
        <v>258644</v>
      </c>
      <c r="N8" s="8">
        <v>3358838</v>
      </c>
      <c r="O8" s="8">
        <v>279903.16666666669</v>
      </c>
    </row>
    <row r="9" spans="1:15">
      <c r="A9" s="7">
        <v>2012</v>
      </c>
      <c r="B9" s="8">
        <v>269954</v>
      </c>
      <c r="C9" s="8">
        <v>239625</v>
      </c>
      <c r="D9" s="8">
        <v>272253</v>
      </c>
      <c r="E9" s="8">
        <v>296484</v>
      </c>
      <c r="F9" s="8">
        <v>317956</v>
      </c>
      <c r="G9" s="8">
        <v>290232</v>
      </c>
      <c r="H9" s="8">
        <v>300648</v>
      </c>
      <c r="I9" s="8">
        <v>301114</v>
      </c>
      <c r="J9" s="8">
        <v>265375</v>
      </c>
      <c r="K9" s="8">
        <v>290283</v>
      </c>
      <c r="L9" s="8">
        <v>274570</v>
      </c>
      <c r="M9" s="8">
        <v>261482</v>
      </c>
      <c r="N9" s="8">
        <v>3379976</v>
      </c>
      <c r="O9" s="8">
        <v>281664.66666666669</v>
      </c>
    </row>
    <row r="10" spans="1:15">
      <c r="A10" s="9">
        <v>2013</v>
      </c>
      <c r="B10" s="10">
        <v>283667</v>
      </c>
      <c r="C10" s="10">
        <v>255382</v>
      </c>
      <c r="D10" s="10">
        <v>257902</v>
      </c>
      <c r="E10" s="10">
        <v>279889</v>
      </c>
      <c r="F10" s="10">
        <v>297789</v>
      </c>
      <c r="G10" s="10">
        <v>327112</v>
      </c>
      <c r="H10" s="10">
        <v>308314</v>
      </c>
      <c r="I10" s="10">
        <v>264329</v>
      </c>
      <c r="J10" s="10">
        <v>271227</v>
      </c>
      <c r="K10" s="10">
        <v>262732</v>
      </c>
      <c r="L10" s="10">
        <v>241678</v>
      </c>
      <c r="M10" s="10">
        <v>280073</v>
      </c>
      <c r="N10" s="10">
        <v>3330094</v>
      </c>
      <c r="O10" s="10">
        <v>277507.83333333331</v>
      </c>
    </row>
    <row r="12" spans="1:15">
      <c r="B12" s="38"/>
    </row>
  </sheetData>
  <printOptions headings="1"/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Focus1</vt:lpstr>
      <vt:lpstr>Daten1</vt:lpstr>
      <vt:lpstr>Listen1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2014-09-20T09:12:35Z</cp:lastPrinted>
  <dcterms:created xsi:type="dcterms:W3CDTF">2014-09-13T10:28:20Z</dcterms:created>
  <dcterms:modified xsi:type="dcterms:W3CDTF">2014-09-20T09:22:20Z</dcterms:modified>
</cp:coreProperties>
</file>