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Erichsen\Documents\Verlage\Controlling-Journal\2022\Kostensteigerungsrechner\"/>
    </mc:Choice>
  </mc:AlternateContent>
  <xr:revisionPtr revIDLastSave="0" documentId="13_ncr:1_{55CCFBEB-3081-4F53-9D68-352BAE3EF97D}" xr6:coauthVersionLast="36" xr6:coauthVersionMax="36" xr10:uidLastSave="{00000000-0000-0000-0000-000000000000}"/>
  <bookViews>
    <workbookView xWindow="0" yWindow="0" windowWidth="19260" windowHeight="17475" xr2:uid="{E1427F24-B032-42C1-98FF-6167E71B94D0}"/>
  </bookViews>
  <sheets>
    <sheet name="Kostenauswirkungsrechn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8" i="1"/>
  <c r="I7" i="1"/>
  <c r="I6" i="1"/>
  <c r="I5" i="1"/>
  <c r="I4" i="1"/>
  <c r="I3" i="1"/>
  <c r="I2" i="1"/>
  <c r="H10" i="1"/>
  <c r="I9" i="1" l="1"/>
  <c r="I10" i="1" s="1"/>
  <c r="I11" i="1" s="1"/>
  <c r="I14" i="1" l="1"/>
  <c r="I12" i="1"/>
  <c r="C15" i="1" l="1"/>
  <c r="F10" i="1" l="1"/>
  <c r="G13" i="1"/>
  <c r="E13" i="1"/>
  <c r="G8" i="1"/>
  <c r="G7" i="1"/>
  <c r="G6" i="1"/>
  <c r="G5" i="1"/>
  <c r="G4" i="1"/>
  <c r="G3" i="1"/>
  <c r="G2" i="1"/>
  <c r="G9" i="1" l="1"/>
  <c r="G10" i="1" s="1"/>
  <c r="G11" i="1" s="1"/>
  <c r="C5" i="1"/>
  <c r="E5" i="1" s="1"/>
  <c r="D10" i="1"/>
  <c r="E8" i="1"/>
  <c r="E7" i="1"/>
  <c r="E4" i="1"/>
  <c r="E3" i="1"/>
  <c r="E2" i="1"/>
  <c r="C6" i="1"/>
  <c r="E6" i="1" s="1"/>
  <c r="C4" i="1"/>
  <c r="C3" i="1"/>
  <c r="G14" i="1" l="1"/>
  <c r="G12" i="1"/>
  <c r="E9" i="1"/>
  <c r="C9" i="1"/>
  <c r="E10" i="1" l="1"/>
  <c r="E11" i="1" s="1"/>
  <c r="E14" i="1" s="1"/>
  <c r="C10" i="1"/>
  <c r="C11" i="1" s="1"/>
  <c r="C14" i="1" s="1"/>
  <c r="C12" i="1" l="1"/>
  <c r="E12" i="1"/>
</calcChain>
</file>

<file path=xl/sharedStrings.xml><?xml version="1.0" encoding="utf-8"?>
<sst xmlns="http://schemas.openxmlformats.org/spreadsheetml/2006/main" count="24" uniqueCount="24">
  <si>
    <t>Umsatz</t>
  </si>
  <si>
    <t>Materialkosten</t>
  </si>
  <si>
    <t>Personalkosten</t>
  </si>
  <si>
    <t>Energiekosten</t>
  </si>
  <si>
    <t>Sonstige Kosten</t>
  </si>
  <si>
    <t>Zinsen</t>
  </si>
  <si>
    <t>Umsatzrendite</t>
  </si>
  <si>
    <t>Gewinn vor Steuern</t>
  </si>
  <si>
    <t>Steuern</t>
  </si>
  <si>
    <t xml:space="preserve">Gewinn nach Steuern </t>
  </si>
  <si>
    <t>Liquidität</t>
  </si>
  <si>
    <t>Positionen</t>
  </si>
  <si>
    <t>Simulation I</t>
  </si>
  <si>
    <t>Verände-rungen I</t>
  </si>
  <si>
    <t>Kasse/Bank, andere liquiden Mittel</t>
  </si>
  <si>
    <t>* evtl. Erträge mit "-" eingeben</t>
  </si>
  <si>
    <t>Datum:</t>
  </si>
  <si>
    <t>Kommentierungen / Dokumentation</t>
  </si>
  <si>
    <t>Ausgangs-daten</t>
  </si>
  <si>
    <t>Simulation II</t>
  </si>
  <si>
    <t>Verände-rungen II</t>
  </si>
  <si>
    <t>Simulation III</t>
  </si>
  <si>
    <t>Verände-rungen III</t>
  </si>
  <si>
    <r>
      <t>Sonstige Positionen,</t>
    </r>
    <r>
      <rPr>
        <sz val="10"/>
        <color rgb="FF0000FF"/>
        <rFont val="Calibri"/>
        <family val="2"/>
        <scheme val="minor"/>
      </rPr>
      <t xml:space="preserve"> z.B. a.o. Aufwand, Ertrag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</si>
</sst>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2" xfId="0" applyFont="1" applyFill="1" applyBorder="1"/>
    <xf numFmtId="0" fontId="2" fillId="2" borderId="3" xfId="0" applyFont="1" applyFill="1" applyBorder="1"/>
    <xf numFmtId="0" fontId="2" fillId="2" borderId="1" xfId="0" applyFont="1" applyFill="1" applyBorder="1"/>
    <xf numFmtId="164" fontId="3" fillId="0" borderId="4" xfId="0" applyNumberFormat="1" applyFont="1" applyBorder="1"/>
    <xf numFmtId="164" fontId="2" fillId="2" borderId="1" xfId="0" applyNumberFormat="1" applyFont="1" applyFill="1" applyBorder="1"/>
    <xf numFmtId="164" fontId="0" fillId="0" borderId="4" xfId="0" applyNumberFormat="1" applyBorder="1"/>
    <xf numFmtId="164" fontId="2" fillId="2" borderId="5" xfId="0" applyNumberFormat="1" applyFont="1" applyFill="1" applyBorder="1"/>
    <xf numFmtId="10" fontId="2" fillId="2" borderId="1" xfId="1" applyNumberFormat="1" applyFont="1" applyFill="1" applyBorder="1"/>
    <xf numFmtId="10" fontId="3" fillId="0" borderId="4" xfId="1" applyNumberFormat="1" applyFont="1" applyBorder="1"/>
    <xf numFmtId="0" fontId="4" fillId="2" borderId="1" xfId="0" applyFont="1" applyFill="1" applyBorder="1"/>
    <xf numFmtId="10" fontId="3" fillId="0" borderId="4" xfId="0" applyNumberFormat="1" applyFont="1" applyBorder="1"/>
    <xf numFmtId="0" fontId="4" fillId="2" borderId="5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8" xfId="0" applyBorder="1"/>
    <xf numFmtId="164" fontId="3" fillId="0" borderId="7" xfId="0" applyNumberFormat="1" applyFont="1" applyBorder="1"/>
    <xf numFmtId="10" fontId="3" fillId="0" borderId="7" xfId="1" applyNumberFormat="1" applyFont="1" applyBorder="1"/>
    <xf numFmtId="164" fontId="0" fillId="0" borderId="7" xfId="0" applyNumberFormat="1" applyBorder="1"/>
    <xf numFmtId="0" fontId="0" fillId="2" borderId="2" xfId="0" applyFill="1" applyBorder="1"/>
    <xf numFmtId="0" fontId="0" fillId="0" borderId="0" xfId="0" applyBorder="1"/>
    <xf numFmtId="10" fontId="3" fillId="0" borderId="0" xfId="1" applyNumberFormat="1" applyFont="1" applyBorder="1"/>
    <xf numFmtId="0" fontId="2" fillId="2" borderId="9" xfId="0" applyFont="1" applyFill="1" applyBorder="1"/>
    <xf numFmtId="0" fontId="2" fillId="2" borderId="10" xfId="0" applyFont="1" applyFill="1" applyBorder="1"/>
    <xf numFmtId="14" fontId="4" fillId="2" borderId="9" xfId="0" applyNumberFormat="1" applyFont="1" applyFill="1" applyBorder="1"/>
    <xf numFmtId="0" fontId="5" fillId="0" borderId="4" xfId="0" applyFont="1" applyBorder="1"/>
    <xf numFmtId="0" fontId="5" fillId="0" borderId="7" xfId="0" applyFont="1" applyBorder="1"/>
    <xf numFmtId="0" fontId="6" fillId="2" borderId="1" xfId="0" applyFont="1" applyFill="1" applyBorder="1"/>
    <xf numFmtId="0" fontId="6" fillId="2" borderId="5" xfId="0" applyFont="1" applyFill="1" applyBorder="1"/>
    <xf numFmtId="0" fontId="5" fillId="0" borderId="6" xfId="0" applyFont="1" applyBorder="1"/>
    <xf numFmtId="0" fontId="2" fillId="2" borderId="10" xfId="0" applyFont="1" applyFill="1" applyBorder="1" applyAlignment="1">
      <alignment vertical="top"/>
    </xf>
    <xf numFmtId="0" fontId="3" fillId="0" borderId="11" xfId="0" applyFont="1" applyBorder="1"/>
    <xf numFmtId="0" fontId="3" fillId="0" borderId="12" xfId="0" applyFont="1" applyBorder="1"/>
    <xf numFmtId="0" fontId="2" fillId="2" borderId="13" xfId="0" applyFont="1" applyFill="1" applyBorder="1"/>
    <xf numFmtId="0" fontId="3" fillId="0" borderId="14" xfId="0" applyFont="1" applyBorder="1"/>
    <xf numFmtId="0" fontId="0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7">
    <dxf>
      <font>
        <b/>
        <i val="0"/>
        <color rgb="FFFF0000"/>
      </font>
      <fill>
        <patternFill patternType="solid">
          <bgColor theme="0" tint="-0.2499465926084170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 patternType="solid">
          <bgColor theme="0" tint="-0.24994659260841701"/>
        </patternFill>
      </fill>
    </dxf>
    <dxf>
      <font>
        <b/>
        <i val="0"/>
        <color rgb="FFFF0000"/>
      </font>
      <fill>
        <patternFill patternType="solid">
          <bgColor theme="0" tint="-0.24994659260841701"/>
        </patternFill>
      </fill>
    </dxf>
    <dxf>
      <font>
        <b/>
        <i val="0"/>
        <color rgb="FFFF0000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1F0C-1C41-4C65-9E79-412E34E63ECC}">
  <sheetPr>
    <pageSetUpPr fitToPage="1"/>
  </sheetPr>
  <dimension ref="A1:J15"/>
  <sheetViews>
    <sheetView showGridLines="0" tabSelected="1" zoomScaleNormal="100" workbookViewId="0">
      <selection activeCell="C35" sqref="C35"/>
    </sheetView>
  </sheetViews>
  <sheetFormatPr baseColWidth="10" defaultRowHeight="15" x14ac:dyDescent="0.25"/>
  <cols>
    <col min="1" max="1" width="33.5703125" customWidth="1"/>
    <col min="2" max="2" width="7.42578125" bestFit="1" customWidth="1"/>
    <col min="3" max="3" width="11.28515625" customWidth="1"/>
    <col min="4" max="4" width="8.7109375" customWidth="1"/>
    <col min="5" max="5" width="10.42578125" customWidth="1"/>
    <col min="6" max="6" width="9.42578125" customWidth="1"/>
    <col min="7" max="7" width="10.5703125" bestFit="1" customWidth="1"/>
    <col min="9" max="9" width="10.5703125" bestFit="1" customWidth="1"/>
    <col min="10" max="10" width="62.140625" customWidth="1"/>
  </cols>
  <sheetData>
    <row r="1" spans="1:10" ht="30" x14ac:dyDescent="0.25">
      <c r="A1" s="29" t="s">
        <v>11</v>
      </c>
      <c r="B1" s="18"/>
      <c r="C1" s="37" t="s">
        <v>18</v>
      </c>
      <c r="D1" s="13" t="s">
        <v>13</v>
      </c>
      <c r="E1" s="36" t="s">
        <v>12</v>
      </c>
      <c r="F1" s="13" t="s">
        <v>20</v>
      </c>
      <c r="G1" s="36" t="s">
        <v>19</v>
      </c>
      <c r="H1" s="13" t="s">
        <v>22</v>
      </c>
      <c r="I1" s="36" t="s">
        <v>21</v>
      </c>
      <c r="J1" s="35" t="s">
        <v>17</v>
      </c>
    </row>
    <row r="2" spans="1:10" x14ac:dyDescent="0.25">
      <c r="A2" s="30" t="s">
        <v>0</v>
      </c>
      <c r="B2" s="19"/>
      <c r="C2" s="4">
        <v>1200000</v>
      </c>
      <c r="D2" s="9">
        <v>0</v>
      </c>
      <c r="E2" s="6">
        <f>+C2*(1+D2)</f>
        <v>1200000</v>
      </c>
      <c r="F2" s="9">
        <v>3.5000000000000003E-2</v>
      </c>
      <c r="G2" s="6">
        <f>+C2*(1+F2)</f>
        <v>1242000</v>
      </c>
      <c r="H2" s="9">
        <v>0</v>
      </c>
      <c r="I2" s="6">
        <f>+C2*(1+H2)</f>
        <v>1200000</v>
      </c>
      <c r="J2" s="24"/>
    </row>
    <row r="3" spans="1:10" x14ac:dyDescent="0.25">
      <c r="A3" s="31" t="s">
        <v>1</v>
      </c>
      <c r="B3" s="14"/>
      <c r="C3" s="15">
        <f>+C2*0.23</f>
        <v>276000</v>
      </c>
      <c r="D3" s="16">
        <v>0.1</v>
      </c>
      <c r="E3" s="17">
        <f t="shared" ref="E3:E8" si="0">+C3*(1+D3)</f>
        <v>303600</v>
      </c>
      <c r="F3" s="16">
        <v>0.1</v>
      </c>
      <c r="G3" s="17">
        <f>+C3*(1+F3)</f>
        <v>303600</v>
      </c>
      <c r="H3" s="16">
        <v>0</v>
      </c>
      <c r="I3" s="17">
        <f>+C3*(1+H3)</f>
        <v>276000</v>
      </c>
      <c r="J3" s="25"/>
    </row>
    <row r="4" spans="1:10" x14ac:dyDescent="0.25">
      <c r="A4" s="31" t="s">
        <v>2</v>
      </c>
      <c r="B4" s="14"/>
      <c r="C4" s="15">
        <f>+C2*0.35</f>
        <v>420000</v>
      </c>
      <c r="D4" s="16">
        <v>0.08</v>
      </c>
      <c r="E4" s="17">
        <f t="shared" si="0"/>
        <v>453600.00000000006</v>
      </c>
      <c r="F4" s="16">
        <v>0.08</v>
      </c>
      <c r="G4" s="17">
        <f t="shared" ref="G4:G8" si="1">+C4*(1+F4)</f>
        <v>453600.00000000006</v>
      </c>
      <c r="H4" s="16">
        <v>0</v>
      </c>
      <c r="I4" s="17">
        <f t="shared" ref="I4:I8" si="2">+C4*(1+H4)</f>
        <v>420000</v>
      </c>
      <c r="J4" s="25"/>
    </row>
    <row r="5" spans="1:10" x14ac:dyDescent="0.25">
      <c r="A5" s="31" t="s">
        <v>3</v>
      </c>
      <c r="B5" s="14"/>
      <c r="C5" s="15">
        <f>+C2*0.08</f>
        <v>96000</v>
      </c>
      <c r="D5" s="16">
        <v>0.6</v>
      </c>
      <c r="E5" s="17">
        <f t="shared" si="0"/>
        <v>153600</v>
      </c>
      <c r="F5" s="16">
        <v>0.6</v>
      </c>
      <c r="G5" s="17">
        <f t="shared" si="1"/>
        <v>153600</v>
      </c>
      <c r="H5" s="16">
        <v>0.98</v>
      </c>
      <c r="I5" s="17">
        <f t="shared" si="2"/>
        <v>190080</v>
      </c>
      <c r="J5" s="25"/>
    </row>
    <row r="6" spans="1:10" x14ac:dyDescent="0.25">
      <c r="A6" s="31" t="s">
        <v>4</v>
      </c>
      <c r="B6" s="14"/>
      <c r="C6" s="15">
        <f>+C2*0.22</f>
        <v>264000</v>
      </c>
      <c r="D6" s="16">
        <v>0.05</v>
      </c>
      <c r="E6" s="17">
        <f t="shared" si="0"/>
        <v>277200</v>
      </c>
      <c r="F6" s="16">
        <v>0.05</v>
      </c>
      <c r="G6" s="17">
        <f t="shared" si="1"/>
        <v>277200</v>
      </c>
      <c r="H6" s="16">
        <v>0</v>
      </c>
      <c r="I6" s="17">
        <f t="shared" si="2"/>
        <v>264000</v>
      </c>
      <c r="J6" s="25"/>
    </row>
    <row r="7" spans="1:10" x14ac:dyDescent="0.25">
      <c r="A7" s="31" t="s">
        <v>5</v>
      </c>
      <c r="B7" s="14"/>
      <c r="C7" s="15">
        <v>50000</v>
      </c>
      <c r="D7" s="16">
        <v>0.03</v>
      </c>
      <c r="E7" s="17">
        <f t="shared" si="0"/>
        <v>51500</v>
      </c>
      <c r="F7" s="16">
        <v>0</v>
      </c>
      <c r="G7" s="17">
        <f t="shared" si="1"/>
        <v>50000</v>
      </c>
      <c r="H7" s="16">
        <v>0</v>
      </c>
      <c r="I7" s="17">
        <f t="shared" si="2"/>
        <v>50000</v>
      </c>
      <c r="J7" s="25"/>
    </row>
    <row r="8" spans="1:10" x14ac:dyDescent="0.25">
      <c r="A8" s="30" t="s">
        <v>23</v>
      </c>
      <c r="B8" s="19"/>
      <c r="C8" s="4">
        <v>0</v>
      </c>
      <c r="D8" s="9">
        <v>0</v>
      </c>
      <c r="E8" s="6">
        <f t="shared" si="0"/>
        <v>0</v>
      </c>
      <c r="F8" s="9">
        <v>0</v>
      </c>
      <c r="G8" s="17">
        <f t="shared" si="1"/>
        <v>0</v>
      </c>
      <c r="H8" s="9">
        <v>0</v>
      </c>
      <c r="I8" s="17">
        <f t="shared" si="2"/>
        <v>0</v>
      </c>
      <c r="J8" s="24"/>
    </row>
    <row r="9" spans="1:10" x14ac:dyDescent="0.25">
      <c r="A9" s="22" t="s">
        <v>7</v>
      </c>
      <c r="B9" s="1"/>
      <c r="C9" s="5">
        <f>+C2-C3-C4-C5-C6-C7-C8</f>
        <v>94000</v>
      </c>
      <c r="D9" s="10"/>
      <c r="E9" s="5">
        <f>+E2-E3-E4-E5-E6-E7-E8</f>
        <v>-39500.000000000058</v>
      </c>
      <c r="F9" s="10"/>
      <c r="G9" s="5">
        <f>+G2-G3-G4-G5-G6-G7-G8</f>
        <v>3999.9999999999418</v>
      </c>
      <c r="H9" s="10"/>
      <c r="I9" s="5">
        <f>+I2-I3-I4-I5-I6-I7-I8</f>
        <v>-80</v>
      </c>
      <c r="J9" s="26"/>
    </row>
    <row r="10" spans="1:10" x14ac:dyDescent="0.25">
      <c r="A10" s="30" t="s">
        <v>8</v>
      </c>
      <c r="B10" s="20">
        <v>0.3</v>
      </c>
      <c r="C10" s="6">
        <f>IF(+C9&gt;0,+B10*C9,0)</f>
        <v>28200</v>
      </c>
      <c r="D10" s="11">
        <f>+B10</f>
        <v>0.3</v>
      </c>
      <c r="E10" s="6">
        <f>IF(+E9&gt;0,+D10*E9,0)</f>
        <v>0</v>
      </c>
      <c r="F10" s="11">
        <f>+D10</f>
        <v>0.3</v>
      </c>
      <c r="G10" s="6">
        <f>IF(+G9&gt;0,+F10*G9,0)</f>
        <v>1199.9999999999825</v>
      </c>
      <c r="H10" s="11">
        <f>+F10</f>
        <v>0.3</v>
      </c>
      <c r="I10" s="6">
        <f>IF(+I9&gt;0,+H10*I9,0)</f>
        <v>0</v>
      </c>
      <c r="J10" s="24"/>
    </row>
    <row r="11" spans="1:10" x14ac:dyDescent="0.25">
      <c r="A11" s="32" t="s">
        <v>9</v>
      </c>
      <c r="B11" s="2"/>
      <c r="C11" s="7">
        <f>+C9-C10</f>
        <v>65800</v>
      </c>
      <c r="D11" s="12"/>
      <c r="E11" s="7">
        <f>+E9-E10</f>
        <v>-39500.000000000058</v>
      </c>
      <c r="F11" s="12"/>
      <c r="G11" s="7">
        <f>+G9-G10</f>
        <v>2799.9999999999591</v>
      </c>
      <c r="H11" s="12"/>
      <c r="I11" s="7">
        <f>+I9-I10</f>
        <v>-80</v>
      </c>
      <c r="J11" s="27"/>
    </row>
    <row r="12" spans="1:10" x14ac:dyDescent="0.25">
      <c r="A12" s="22" t="s">
        <v>6</v>
      </c>
      <c r="B12" s="1"/>
      <c r="C12" s="8">
        <f>+C11/C2</f>
        <v>5.4833333333333331E-2</v>
      </c>
      <c r="D12" s="3"/>
      <c r="E12" s="8">
        <f>+E11/E2</f>
        <v>-3.2916666666666712E-2</v>
      </c>
      <c r="F12" s="3"/>
      <c r="G12" s="8">
        <f>+G11/G2</f>
        <v>2.2544283413848303E-3</v>
      </c>
      <c r="H12" s="3"/>
      <c r="I12" s="8">
        <f>+I11/I2</f>
        <v>-6.666666666666667E-5</v>
      </c>
      <c r="J12" s="26"/>
    </row>
    <row r="13" spans="1:10" x14ac:dyDescent="0.25">
      <c r="A13" s="33" t="s">
        <v>14</v>
      </c>
      <c r="B13" s="19"/>
      <c r="C13" s="4">
        <v>5000</v>
      </c>
      <c r="D13" s="9">
        <v>0</v>
      </c>
      <c r="E13" s="6">
        <f t="shared" ref="E13" si="3">+C13*(1+D13)</f>
        <v>5000</v>
      </c>
      <c r="F13" s="9">
        <v>0</v>
      </c>
      <c r="G13" s="17">
        <f t="shared" ref="G13" si="4">+C13*(1+F13)</f>
        <v>5000</v>
      </c>
      <c r="H13" s="9">
        <v>0</v>
      </c>
      <c r="I13" s="17">
        <f>+C13*(1+H13)</f>
        <v>5000</v>
      </c>
      <c r="J13" s="28"/>
    </row>
    <row r="14" spans="1:10" x14ac:dyDescent="0.25">
      <c r="A14" s="22" t="s">
        <v>10</v>
      </c>
      <c r="B14" s="1"/>
      <c r="C14" s="5">
        <f>+C11+C13</f>
        <v>70800</v>
      </c>
      <c r="D14" s="3"/>
      <c r="E14" s="5">
        <f>+E11+E13</f>
        <v>-34500.000000000058</v>
      </c>
      <c r="F14" s="3"/>
      <c r="G14" s="5">
        <f>+G11+G13</f>
        <v>7799.9999999999591</v>
      </c>
      <c r="H14" s="3"/>
      <c r="I14" s="5">
        <f>+I11+I13</f>
        <v>4920</v>
      </c>
      <c r="J14" s="26"/>
    </row>
    <row r="15" spans="1:10" x14ac:dyDescent="0.25">
      <c r="A15" s="34" t="s">
        <v>15</v>
      </c>
      <c r="B15" s="22" t="s">
        <v>16</v>
      </c>
      <c r="C15" s="23">
        <f ca="1">TODAY()</f>
        <v>44876</v>
      </c>
      <c r="D15" s="1"/>
      <c r="E15" s="1"/>
      <c r="F15" s="1"/>
      <c r="G15" s="21"/>
      <c r="H15" s="21"/>
      <c r="I15" s="21"/>
      <c r="J15" s="26"/>
    </row>
  </sheetData>
  <conditionalFormatting sqref="E12">
    <cfRule type="cellIs" dxfId="6" priority="9" operator="lessThan">
      <formula>0</formula>
    </cfRule>
  </conditionalFormatting>
  <conditionalFormatting sqref="C12">
    <cfRule type="cellIs" dxfId="5" priority="8" operator="lessThan">
      <formula>0</formula>
    </cfRule>
  </conditionalFormatting>
  <conditionalFormatting sqref="G12">
    <cfRule type="cellIs" dxfId="4" priority="5" operator="lessThan">
      <formula>0</formula>
    </cfRule>
  </conditionalFormatting>
  <conditionalFormatting sqref="D2:D14">
    <cfRule type="cellIs" dxfId="3" priority="4" operator="lessThan">
      <formula>0</formula>
    </cfRule>
  </conditionalFormatting>
  <conditionalFormatting sqref="F2:F14">
    <cfRule type="cellIs" dxfId="2" priority="3" operator="lessThan">
      <formula>0</formula>
    </cfRule>
  </conditionalFormatting>
  <conditionalFormatting sqref="H2:H14">
    <cfRule type="cellIs" dxfId="1" priority="2" operator="lessThan">
      <formula>0</formula>
    </cfRule>
  </conditionalFormatting>
  <conditionalFormatting sqref="I12">
    <cfRule type="cellIs" dxfId="0" priority="1" operator="lessThan">
      <formula>0</formula>
    </cfRule>
  </conditionalFormatting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8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Kostenauswirkungsrechner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J.Erichsen</dc:creator>
  <cp:lastModifiedBy>J.Erichsen</cp:lastModifiedBy>
  <dcterms:created xsi:type="dcterms:W3CDTF">2022-11-04T12:24:46Z</dcterms:created>
  <dcterms:modified xsi:type="dcterms:W3CDTF">2022-11-11T09:42:41Z</dcterms:modified>
</cp:coreProperties>
</file>