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.Erichsen\Documents\Verlage\Controlling-Journal\2025\Vertriebsanalyse\"/>
    </mc:Choice>
  </mc:AlternateContent>
  <xr:revisionPtr revIDLastSave="0" documentId="13_ncr:1_{B90D5B43-23D3-428F-B7FC-BA5B13CF9010}" xr6:coauthVersionLast="47" xr6:coauthVersionMax="47" xr10:uidLastSave="{00000000-0000-0000-0000-000000000000}"/>
  <bookViews>
    <workbookView xWindow="255" yWindow="9165" windowWidth="19425" windowHeight="10995" xr2:uid="{00000000-000D-0000-FFFF-FFFF00000000}"/>
  </bookViews>
  <sheets>
    <sheet name="Kennzahlen" sheetId="1" r:id="rId1"/>
    <sheet name="Muster Vertriebsberich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" i="1" l="1"/>
  <c r="C9" i="1"/>
  <c r="C27" i="2"/>
  <c r="C7" i="1"/>
  <c r="D15" i="1"/>
  <c r="H15" i="1"/>
  <c r="F15" i="1"/>
  <c r="G15" i="1"/>
  <c r="E13" i="1"/>
  <c r="F13" i="1"/>
  <c r="G13" i="1"/>
  <c r="H13" i="1"/>
  <c r="D13" i="1"/>
  <c r="H5" i="1"/>
  <c r="G5" i="1"/>
  <c r="H9" i="1" l="1"/>
  <c r="G9" i="1"/>
  <c r="H7" i="1"/>
  <c r="G7" i="1"/>
  <c r="D5" i="1"/>
  <c r="D7" i="1" s="1"/>
  <c r="D9" i="1" l="1"/>
  <c r="E15" i="1"/>
  <c r="E2" i="1"/>
  <c r="F2" i="1" s="1"/>
  <c r="G2" i="1" s="1"/>
  <c r="H2" i="1" s="1"/>
  <c r="E5" i="1" l="1"/>
  <c r="E7" i="1" s="1"/>
  <c r="E9" i="1"/>
  <c r="F5" i="1" l="1"/>
  <c r="F7" i="1" s="1"/>
  <c r="F9" i="1"/>
</calcChain>
</file>

<file path=xl/sharedStrings.xml><?xml version="1.0" encoding="utf-8"?>
<sst xmlns="http://schemas.openxmlformats.org/spreadsheetml/2006/main" count="106" uniqueCount="81">
  <si>
    <t>Vertriebskennzahlen</t>
  </si>
  <si>
    <t>Bezeichnung</t>
  </si>
  <si>
    <t>Formelvorschlag</t>
  </si>
  <si>
    <t>Gewinnrate</t>
  </si>
  <si>
    <t>Projekterfolg</t>
  </si>
  <si>
    <t>Umsatz aus Projekten / Anzahl Vertriebsmitarbeiter</t>
  </si>
  <si>
    <t>Aufträge (Projekte) pro Vertriebsmitarbeiter</t>
  </si>
  <si>
    <t>Anzahl Projekte / Anzahl Vertriebsmitarbeiter</t>
  </si>
  <si>
    <t>Anzahl profitabler Projekte * 100 / Anzahl Projekte</t>
  </si>
  <si>
    <t>Projektgewinn / Anzahl Projekte</t>
  </si>
  <si>
    <t>Persönliche Kontakte je Projekt</t>
  </si>
  <si>
    <t>Reklamationsquote</t>
  </si>
  <si>
    <t>Stornoquote</t>
  </si>
  <si>
    <t>Abschlusserfolgsquote</t>
  </si>
  <si>
    <t>Anzahl Kundenanfragen * 100 / Anzahl Abschlüsse</t>
  </si>
  <si>
    <t>Gesamtumsatz</t>
  </si>
  <si>
    <t>Umsatz Projekte</t>
  </si>
  <si>
    <t>Nettoumsatz aller Projekte je Abrechnungsperiode</t>
  </si>
  <si>
    <t>Umsatz Service und Aktualisierungen</t>
  </si>
  <si>
    <t>Nettoumsatz Service und Aktualisierungen je Abrechnungsperiode</t>
  </si>
  <si>
    <t>Anzahl mit Einkauf, Konstruktion und Produktion abgestimmter Projekte</t>
  </si>
  <si>
    <t>Umsatz Vertiebsmitarbeiter</t>
  </si>
  <si>
    <t>Projekt-Vorhaben:</t>
  </si>
  <si>
    <t>Anzahl abgestimmter Projekte (mit Gegenzeichnung Fachbereiche) * 100 / Gesamtzahl Projekte</t>
  </si>
  <si>
    <t>Weitere Kennzahlen</t>
  </si>
  <si>
    <t>Monat:</t>
  </si>
  <si>
    <t>Oktober</t>
  </si>
  <si>
    <t>Euro</t>
  </si>
  <si>
    <t>Anteil nicht benötigter Materialien</t>
  </si>
  <si>
    <t>Alle Werte:</t>
  </si>
  <si>
    <t>Anzahl Projekte</t>
  </si>
  <si>
    <t>Anzahl Projekte / Periode</t>
  </si>
  <si>
    <t>Werte teilweise gerundet</t>
  </si>
  <si>
    <t>n.v.</t>
  </si>
  <si>
    <t>Wert nicht benötigter bzw. verwendeter Materialien * 100 / Materialeinkauf</t>
  </si>
  <si>
    <t>Anzahl Reklamationen Projekte * 100 / Gesamtzahl Projekte</t>
  </si>
  <si>
    <t>&gt;80%</t>
  </si>
  <si>
    <t>&gt;1,5%</t>
  </si>
  <si>
    <t>&gt;5%</t>
  </si>
  <si>
    <t>&gt;3%</t>
  </si>
  <si>
    <t>Mitarbeiter Vertrieb:</t>
  </si>
  <si>
    <t>Geplanter Start:</t>
  </si>
  <si>
    <t>Geplantes Ende:</t>
  </si>
  <si>
    <t>Kunde/Kontaktdaten:</t>
  </si>
  <si>
    <t>Abstimmung</t>
  </si>
  <si>
    <t>Konstruktion</t>
  </si>
  <si>
    <t>Produktion</t>
  </si>
  <si>
    <t>Einkauf</t>
  </si>
  <si>
    <t>Vorabbeschaffung Material</t>
  </si>
  <si>
    <t>Herr Muster</t>
  </si>
  <si>
    <t>Voraussichtlicher Auftragswert Euro:</t>
  </si>
  <si>
    <t>&gt;1</t>
  </si>
  <si>
    <t>Anzahl Projekte / Anzahl persönlicher Gespräche (kein Online, Mail, Telefon)</t>
  </si>
  <si>
    <t>Nachfaßquote</t>
  </si>
  <si>
    <t>Anzahl Kundengespräche zu nicht erfolgten Abschlüssen * 100 / Anzahl nicht erteilter Aufträge</t>
  </si>
  <si>
    <t>Anzahl stornierter Projekte * 100 / Gesamtzahl Projekte</t>
  </si>
  <si>
    <t>Buchhaltung</t>
  </si>
  <si>
    <t>Musterprojekt</t>
  </si>
  <si>
    <t>Angebot</t>
  </si>
  <si>
    <t>Konstuktionszeichnungen</t>
  </si>
  <si>
    <t>Produktionsplanung</t>
  </si>
  <si>
    <t>Bestellungen Einkauf</t>
  </si>
  <si>
    <t>Abnahmeprotokolle</t>
  </si>
  <si>
    <t>Andere, z.B. Service, Wartung, Qualitätsmanagement</t>
  </si>
  <si>
    <t>Auftragsbestätigung/Vertrag</t>
  </si>
  <si>
    <t>Qualitätsmanagement, z.B. Prüfberichte</t>
  </si>
  <si>
    <t>Fundstellen Dokumente</t>
  </si>
  <si>
    <t>Anfrage Kunden</t>
  </si>
  <si>
    <t>Firma Beispiel AG, Nr. 963852, Kontaktdaten in Vertriebssystem, Bestandskunde</t>
  </si>
  <si>
    <t>Dokumentationen für z.B. Betriebsanleitungen, künftige Projekte</t>
  </si>
  <si>
    <t>Andere, z.B.  Lieferscheine, Reisekostenbelege</t>
  </si>
  <si>
    <t>Raum für allgemeine Anmerkungen, z.B. Hinweise für Verbesserungen der IT</t>
  </si>
  <si>
    <t>Inhalte</t>
  </si>
  <si>
    <t>Bemerkungen / Ergänzungen</t>
  </si>
  <si>
    <t>Datum/Stand:</t>
  </si>
  <si>
    <t>Vertriebsbericht Aufträge/Projekte</t>
  </si>
  <si>
    <t>&gt;95,00%</t>
  </si>
  <si>
    <t>Zielwerte Folgejahr</t>
  </si>
  <si>
    <t>&gt;12,00</t>
  </si>
  <si>
    <t>&gt;2,2</t>
  </si>
  <si>
    <t>&gt;68.000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</si>
</sst>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,##0.00_ ;[Red]\-#,##0.00\ "/>
  </numFmts>
  <fonts count="7" x14ac:knownFonts="1">
    <font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0" fontId="3" fillId="2" borderId="3" xfId="0" applyFont="1" applyFill="1" applyBorder="1" applyAlignment="1">
      <alignment horizontal="right"/>
    </xf>
    <xf numFmtId="0" fontId="5" fillId="2" borderId="3" xfId="0" applyFont="1" applyFill="1" applyBorder="1"/>
    <xf numFmtId="0" fontId="6" fillId="2" borderId="2" xfId="0" applyFont="1" applyFill="1" applyBorder="1"/>
    <xf numFmtId="0" fontId="1" fillId="0" borderId="1" xfId="0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164" fontId="1" fillId="0" borderId="1" xfId="0" applyNumberFormat="1" applyFont="1" applyBorder="1" applyAlignment="1">
      <alignment horizontal="left" vertical="top" wrapText="1"/>
    </xf>
    <xf numFmtId="17" fontId="1" fillId="0" borderId="1" xfId="0" applyNumberFormat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/>
    </xf>
    <xf numFmtId="0" fontId="0" fillId="0" borderId="8" xfId="0" applyBorder="1" applyAlignment="1">
      <alignment vertical="top" wrapText="1"/>
    </xf>
    <xf numFmtId="0" fontId="0" fillId="0" borderId="9" xfId="0" applyBorder="1" applyAlignment="1">
      <alignment vertical="top"/>
    </xf>
    <xf numFmtId="0" fontId="1" fillId="0" borderId="10" xfId="0" applyFont="1" applyBorder="1" applyAlignment="1">
      <alignment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0" fillId="0" borderId="4" xfId="0" applyBorder="1" applyAlignment="1">
      <alignment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3" fillId="0" borderId="5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14" fontId="4" fillId="2" borderId="1" xfId="0" applyNumberFormat="1" applyFont="1" applyFill="1" applyBorder="1" applyAlignment="1">
      <alignment horizontal="left"/>
    </xf>
    <xf numFmtId="0" fontId="0" fillId="2" borderId="1" xfId="0" applyFill="1" applyBorder="1"/>
    <xf numFmtId="0" fontId="0" fillId="2" borderId="2" xfId="0" applyFill="1" applyBorder="1"/>
    <xf numFmtId="0" fontId="3" fillId="2" borderId="4" xfId="0" applyFont="1" applyFill="1" applyBorder="1" applyAlignment="1">
      <alignment horizontal="right"/>
    </xf>
    <xf numFmtId="0" fontId="3" fillId="2" borderId="1" xfId="0" applyFont="1" applyFill="1" applyBorder="1" applyAlignment="1">
      <alignment vertical="top"/>
    </xf>
    <xf numFmtId="0" fontId="4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vertical="top" wrapText="1"/>
    </xf>
    <xf numFmtId="16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right" vertical="center"/>
    </xf>
    <xf numFmtId="10" fontId="1" fillId="0" borderId="1" xfId="1" applyNumberFormat="1" applyFont="1" applyBorder="1" applyAlignment="1">
      <alignment horizontal="right" vertical="center"/>
    </xf>
    <xf numFmtId="165" fontId="1" fillId="0" borderId="1" xfId="0" applyNumberFormat="1" applyFont="1" applyBorder="1" applyAlignment="1">
      <alignment horizontal="right" vertical="center"/>
    </xf>
    <xf numFmtId="0" fontId="3" fillId="3" borderId="1" xfId="0" applyFont="1" applyFill="1" applyBorder="1" applyAlignment="1">
      <alignment vertical="center" wrapText="1"/>
    </xf>
    <xf numFmtId="164" fontId="3" fillId="3" borderId="1" xfId="0" applyNumberFormat="1" applyFont="1" applyFill="1" applyBorder="1" applyAlignment="1">
      <alignment horizontal="right" vertical="center"/>
    </xf>
    <xf numFmtId="9" fontId="1" fillId="0" borderId="1" xfId="1" applyFont="1" applyBorder="1" applyAlignment="1">
      <alignment horizontal="right" vertic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6"/>
  <sheetViews>
    <sheetView showGridLines="0" tabSelected="1" workbookViewId="0">
      <selection activeCell="B62" sqref="B62"/>
    </sheetView>
  </sheetViews>
  <sheetFormatPr baseColWidth="10" defaultRowHeight="15" outlineLevelRow="1" x14ac:dyDescent="0.25"/>
  <cols>
    <col min="1" max="1" width="34.140625" customWidth="1"/>
    <col min="2" max="2" width="46" customWidth="1"/>
    <col min="3" max="8" width="11.7109375" customWidth="1"/>
  </cols>
  <sheetData>
    <row r="1" spans="1:8" x14ac:dyDescent="0.25">
      <c r="A1" s="1" t="s">
        <v>0</v>
      </c>
      <c r="B1" s="7" t="s">
        <v>32</v>
      </c>
      <c r="C1" s="7"/>
      <c r="D1" s="6" t="s">
        <v>25</v>
      </c>
      <c r="E1" s="4" t="s">
        <v>26</v>
      </c>
      <c r="F1" s="2"/>
      <c r="G1" s="2" t="s">
        <v>29</v>
      </c>
      <c r="H1" s="5" t="s">
        <v>27</v>
      </c>
    </row>
    <row r="2" spans="1:8" ht="30" customHeight="1" x14ac:dyDescent="0.25">
      <c r="A2" s="32" t="s">
        <v>1</v>
      </c>
      <c r="B2" s="32" t="s">
        <v>2</v>
      </c>
      <c r="C2" s="34" t="s">
        <v>77</v>
      </c>
      <c r="D2" s="33">
        <v>2025</v>
      </c>
      <c r="E2" s="32">
        <f>+D2-1</f>
        <v>2024</v>
      </c>
      <c r="F2" s="32">
        <f t="shared" ref="F2:H2" si="0">+E2-1</f>
        <v>2023</v>
      </c>
      <c r="G2" s="32">
        <f t="shared" si="0"/>
        <v>2022</v>
      </c>
      <c r="H2" s="32">
        <f t="shared" si="0"/>
        <v>2021</v>
      </c>
    </row>
    <row r="3" spans="1:8" x14ac:dyDescent="0.25">
      <c r="A3" s="36" t="s">
        <v>16</v>
      </c>
      <c r="B3" s="36" t="s">
        <v>17</v>
      </c>
      <c r="C3" s="37">
        <v>3700000</v>
      </c>
      <c r="D3" s="37">
        <v>3123000</v>
      </c>
      <c r="E3" s="37">
        <v>3748600</v>
      </c>
      <c r="F3" s="37">
        <v>4918000</v>
      </c>
      <c r="G3" s="37">
        <v>5041000</v>
      </c>
      <c r="H3" s="37">
        <v>5098000</v>
      </c>
    </row>
    <row r="4" spans="1:8" x14ac:dyDescent="0.25">
      <c r="A4" s="36"/>
      <c r="B4" s="36"/>
      <c r="C4" s="37"/>
      <c r="D4" s="37"/>
      <c r="E4" s="37"/>
      <c r="F4" s="37"/>
      <c r="G4" s="37"/>
      <c r="H4" s="37"/>
    </row>
    <row r="5" spans="1:8" x14ac:dyDescent="0.25">
      <c r="A5" s="36" t="s">
        <v>18</v>
      </c>
      <c r="B5" s="36" t="s">
        <v>19</v>
      </c>
      <c r="C5" s="37">
        <f>+C3*0.12</f>
        <v>444000</v>
      </c>
      <c r="D5" s="37">
        <f>+D3*0.12</f>
        <v>374760</v>
      </c>
      <c r="E5" s="37">
        <f>+E3*0.13</f>
        <v>487318</v>
      </c>
      <c r="F5" s="37">
        <f>+F3*0.14</f>
        <v>688520.00000000012</v>
      </c>
      <c r="G5" s="37">
        <f>+G3*0.12</f>
        <v>604920</v>
      </c>
      <c r="H5" s="37">
        <f>+H3*0.15</f>
        <v>764700</v>
      </c>
    </row>
    <row r="6" spans="1:8" x14ac:dyDescent="0.25">
      <c r="A6" s="36"/>
      <c r="B6" s="36"/>
      <c r="C6" s="37"/>
      <c r="D6" s="37"/>
      <c r="E6" s="37"/>
      <c r="F6" s="37"/>
      <c r="G6" s="37"/>
      <c r="H6" s="37"/>
    </row>
    <row r="7" spans="1:8" x14ac:dyDescent="0.25">
      <c r="A7" s="40" t="s">
        <v>15</v>
      </c>
      <c r="B7" s="40"/>
      <c r="C7" s="41">
        <f>+C3+C5</f>
        <v>4144000</v>
      </c>
      <c r="D7" s="41">
        <f>+D3+D5</f>
        <v>3497760</v>
      </c>
      <c r="E7" s="41">
        <f t="shared" ref="E7:H7" si="1">+E3+E5</f>
        <v>4235918</v>
      </c>
      <c r="F7" s="41">
        <f t="shared" si="1"/>
        <v>5606520</v>
      </c>
      <c r="G7" s="41">
        <f t="shared" si="1"/>
        <v>5645920</v>
      </c>
      <c r="H7" s="41">
        <f t="shared" si="1"/>
        <v>5862700</v>
      </c>
    </row>
    <row r="8" spans="1:8" x14ac:dyDescent="0.25">
      <c r="A8" s="40"/>
      <c r="B8" s="40"/>
      <c r="C8" s="41"/>
      <c r="D8" s="41"/>
      <c r="E8" s="41"/>
      <c r="F8" s="41"/>
      <c r="G8" s="41"/>
      <c r="H8" s="41"/>
    </row>
    <row r="9" spans="1:8" x14ac:dyDescent="0.25">
      <c r="A9" s="36" t="s">
        <v>21</v>
      </c>
      <c r="B9" s="36" t="s">
        <v>5</v>
      </c>
      <c r="C9" s="37">
        <f>+C3/6</f>
        <v>616666.66666666663</v>
      </c>
      <c r="D9" s="37">
        <f>+D3/6</f>
        <v>520500</v>
      </c>
      <c r="E9" s="37">
        <f t="shared" ref="E9:H9" si="2">+E3/6</f>
        <v>624766.66666666663</v>
      </c>
      <c r="F9" s="37">
        <f t="shared" si="2"/>
        <v>819666.66666666663</v>
      </c>
      <c r="G9" s="37">
        <f t="shared" si="2"/>
        <v>840166.66666666663</v>
      </c>
      <c r="H9" s="37">
        <f t="shared" si="2"/>
        <v>849666.66666666663</v>
      </c>
    </row>
    <row r="10" spans="1:8" x14ac:dyDescent="0.25">
      <c r="A10" s="36"/>
      <c r="B10" s="36"/>
      <c r="C10" s="37"/>
      <c r="D10" s="37"/>
      <c r="E10" s="37"/>
      <c r="F10" s="37"/>
      <c r="G10" s="37"/>
      <c r="H10" s="37"/>
    </row>
    <row r="11" spans="1:8" x14ac:dyDescent="0.25">
      <c r="A11" s="36" t="s">
        <v>30</v>
      </c>
      <c r="B11" s="36" t="s">
        <v>31</v>
      </c>
      <c r="C11" s="39" t="s">
        <v>78</v>
      </c>
      <c r="D11" s="39">
        <v>10</v>
      </c>
      <c r="E11" s="39">
        <v>12</v>
      </c>
      <c r="F11" s="39">
        <v>15</v>
      </c>
      <c r="G11" s="39">
        <v>18</v>
      </c>
      <c r="H11" s="39">
        <v>20</v>
      </c>
    </row>
    <row r="12" spans="1:8" x14ac:dyDescent="0.25">
      <c r="A12" s="36"/>
      <c r="B12" s="36"/>
      <c r="C12" s="39"/>
      <c r="D12" s="39"/>
      <c r="E12" s="39"/>
      <c r="F12" s="39"/>
      <c r="G12" s="39"/>
      <c r="H12" s="39"/>
    </row>
    <row r="13" spans="1:8" x14ac:dyDescent="0.25">
      <c r="A13" s="36" t="s">
        <v>6</v>
      </c>
      <c r="B13" s="36" t="s">
        <v>7</v>
      </c>
      <c r="C13" s="39" t="s">
        <v>79</v>
      </c>
      <c r="D13" s="39">
        <f>+D11/6</f>
        <v>1.6666666666666667</v>
      </c>
      <c r="E13" s="39">
        <f t="shared" ref="E13:H13" si="3">+E11/6</f>
        <v>2</v>
      </c>
      <c r="F13" s="39">
        <f t="shared" si="3"/>
        <v>2.5</v>
      </c>
      <c r="G13" s="39">
        <f t="shared" si="3"/>
        <v>3</v>
      </c>
      <c r="H13" s="39">
        <f t="shared" si="3"/>
        <v>3.3333333333333335</v>
      </c>
    </row>
    <row r="14" spans="1:8" x14ac:dyDescent="0.25">
      <c r="A14" s="36"/>
      <c r="B14" s="36"/>
      <c r="C14" s="39"/>
      <c r="D14" s="39"/>
      <c r="E14" s="39"/>
      <c r="F14" s="39"/>
      <c r="G14" s="39"/>
      <c r="H14" s="39"/>
    </row>
    <row r="15" spans="1:8" x14ac:dyDescent="0.25">
      <c r="A15" s="36" t="s">
        <v>4</v>
      </c>
      <c r="B15" s="36" t="s">
        <v>9</v>
      </c>
      <c r="C15" s="37" t="s">
        <v>80</v>
      </c>
      <c r="D15" s="37">
        <f>+D3*0.198/D11</f>
        <v>61835.4</v>
      </c>
      <c r="E15" s="37">
        <f>+E3*0.216/E11</f>
        <v>67474.8</v>
      </c>
      <c r="F15" s="37">
        <f>+F3*0.225/F11</f>
        <v>73770</v>
      </c>
      <c r="G15" s="37">
        <f>+G3*0.26/G11</f>
        <v>72814.444444444438</v>
      </c>
      <c r="H15" s="37">
        <f>+H3*0.2925/H11</f>
        <v>74558.25</v>
      </c>
    </row>
    <row r="16" spans="1:8" x14ac:dyDescent="0.25">
      <c r="A16" s="36"/>
      <c r="B16" s="36"/>
      <c r="C16" s="37"/>
      <c r="D16" s="37"/>
      <c r="E16" s="37"/>
      <c r="F16" s="37"/>
      <c r="G16" s="37"/>
      <c r="H16" s="37"/>
    </row>
    <row r="17" spans="1:8" x14ac:dyDescent="0.25">
      <c r="A17" s="36" t="s">
        <v>3</v>
      </c>
      <c r="B17" s="36" t="s">
        <v>8</v>
      </c>
      <c r="C17" s="42" t="s">
        <v>76</v>
      </c>
      <c r="D17" s="38">
        <v>0.81</v>
      </c>
      <c r="E17" s="38">
        <v>0.92</v>
      </c>
      <c r="F17" s="38">
        <v>0.96750000000000003</v>
      </c>
      <c r="G17" s="38">
        <v>0.97250000000000003</v>
      </c>
      <c r="H17" s="38">
        <v>0.99</v>
      </c>
    </row>
    <row r="18" spans="1:8" x14ac:dyDescent="0.25">
      <c r="A18" s="36"/>
      <c r="B18" s="36"/>
      <c r="C18" s="42"/>
      <c r="D18" s="38"/>
      <c r="E18" s="38"/>
      <c r="F18" s="38"/>
      <c r="G18" s="38"/>
      <c r="H18" s="38"/>
    </row>
    <row r="19" spans="1:8" hidden="1" outlineLevel="1" x14ac:dyDescent="0.25">
      <c r="A19" s="36"/>
      <c r="B19" s="36"/>
      <c r="C19" s="37"/>
      <c r="D19" s="37"/>
      <c r="E19" s="37"/>
      <c r="F19" s="37"/>
      <c r="G19" s="37"/>
      <c r="H19" s="37"/>
    </row>
    <row r="20" spans="1:8" hidden="1" outlineLevel="1" x14ac:dyDescent="0.25">
      <c r="A20" s="36"/>
      <c r="B20" s="36"/>
      <c r="C20" s="37"/>
      <c r="D20" s="37"/>
      <c r="E20" s="37"/>
      <c r="F20" s="37"/>
      <c r="G20" s="37"/>
      <c r="H20" s="37"/>
    </row>
    <row r="21" spans="1:8" hidden="1" outlineLevel="1" x14ac:dyDescent="0.25">
      <c r="A21" s="36"/>
      <c r="B21" s="36"/>
      <c r="C21" s="37"/>
      <c r="D21" s="37"/>
      <c r="E21" s="37"/>
      <c r="F21" s="37"/>
      <c r="G21" s="37"/>
      <c r="H21" s="37"/>
    </row>
    <row r="22" spans="1:8" hidden="1" outlineLevel="1" x14ac:dyDescent="0.25">
      <c r="A22" s="36"/>
      <c r="B22" s="36"/>
      <c r="C22" s="37"/>
      <c r="D22" s="37"/>
      <c r="E22" s="37"/>
      <c r="F22" s="37"/>
      <c r="G22" s="37"/>
      <c r="H22" s="37"/>
    </row>
    <row r="23" spans="1:8" hidden="1" outlineLevel="1" x14ac:dyDescent="0.25">
      <c r="A23" s="36"/>
      <c r="B23" s="36"/>
      <c r="C23" s="37"/>
      <c r="D23" s="37"/>
      <c r="E23" s="37"/>
      <c r="F23" s="37"/>
      <c r="G23" s="37"/>
      <c r="H23" s="37"/>
    </row>
    <row r="24" spans="1:8" hidden="1" outlineLevel="1" x14ac:dyDescent="0.25">
      <c r="A24" s="36"/>
      <c r="B24" s="36"/>
      <c r="C24" s="37"/>
      <c r="D24" s="37"/>
      <c r="E24" s="37"/>
      <c r="F24" s="37"/>
      <c r="G24" s="37"/>
      <c r="H24" s="37"/>
    </row>
    <row r="25" spans="1:8" hidden="1" outlineLevel="1" x14ac:dyDescent="0.25">
      <c r="A25" s="36"/>
      <c r="B25" s="36"/>
      <c r="C25" s="37"/>
      <c r="D25" s="37"/>
      <c r="E25" s="37"/>
      <c r="F25" s="37"/>
      <c r="G25" s="37"/>
      <c r="H25" s="37"/>
    </row>
    <row r="26" spans="1:8" hidden="1" outlineLevel="1" x14ac:dyDescent="0.25">
      <c r="A26" s="36"/>
      <c r="B26" s="36"/>
      <c r="C26" s="37"/>
      <c r="D26" s="37"/>
      <c r="E26" s="37"/>
      <c r="F26" s="37"/>
      <c r="G26" s="37"/>
      <c r="H26" s="37"/>
    </row>
    <row r="27" spans="1:8" hidden="1" outlineLevel="1" x14ac:dyDescent="0.25">
      <c r="A27" s="36"/>
      <c r="B27" s="36"/>
      <c r="C27" s="37"/>
      <c r="D27" s="37"/>
      <c r="E27" s="37"/>
      <c r="F27" s="37"/>
      <c r="G27" s="37"/>
      <c r="H27" s="37"/>
    </row>
    <row r="28" spans="1:8" hidden="1" outlineLevel="1" x14ac:dyDescent="0.25">
      <c r="A28" s="36"/>
      <c r="B28" s="36"/>
      <c r="C28" s="37"/>
      <c r="D28" s="37"/>
      <c r="E28" s="37"/>
      <c r="F28" s="37"/>
      <c r="G28" s="37"/>
      <c r="H28" s="37"/>
    </row>
    <row r="29" spans="1:8" hidden="1" outlineLevel="1" x14ac:dyDescent="0.25">
      <c r="A29" s="36"/>
      <c r="B29" s="36"/>
      <c r="C29" s="37"/>
      <c r="D29" s="37"/>
      <c r="E29" s="37"/>
      <c r="F29" s="37"/>
      <c r="G29" s="37"/>
      <c r="H29" s="37"/>
    </row>
    <row r="30" spans="1:8" hidden="1" outlineLevel="1" x14ac:dyDescent="0.25">
      <c r="A30" s="36"/>
      <c r="B30" s="36"/>
      <c r="C30" s="37"/>
      <c r="D30" s="37"/>
      <c r="E30" s="37"/>
      <c r="F30" s="37"/>
      <c r="G30" s="37"/>
      <c r="H30" s="37"/>
    </row>
    <row r="31" spans="1:8" collapsed="1" x14ac:dyDescent="0.25">
      <c r="A31" s="1" t="s">
        <v>24</v>
      </c>
      <c r="B31" s="2"/>
      <c r="C31" s="6"/>
      <c r="D31" s="6"/>
      <c r="E31" s="6"/>
      <c r="F31" s="6"/>
      <c r="G31" s="6"/>
      <c r="H31" s="31"/>
    </row>
    <row r="32" spans="1:8" x14ac:dyDescent="0.25">
      <c r="A32" s="36" t="s">
        <v>10</v>
      </c>
      <c r="B32" s="36" t="s">
        <v>52</v>
      </c>
      <c r="C32" s="39" t="s">
        <v>51</v>
      </c>
      <c r="D32" s="39" t="s">
        <v>33</v>
      </c>
      <c r="E32" s="39" t="s">
        <v>33</v>
      </c>
      <c r="F32" s="39" t="s">
        <v>33</v>
      </c>
      <c r="G32" s="39" t="s">
        <v>33</v>
      </c>
      <c r="H32" s="39" t="s">
        <v>33</v>
      </c>
    </row>
    <row r="33" spans="1:8" x14ac:dyDescent="0.25">
      <c r="A33" s="36"/>
      <c r="B33" s="36"/>
      <c r="C33" s="39"/>
      <c r="D33" s="39"/>
      <c r="E33" s="39"/>
      <c r="F33" s="39"/>
      <c r="G33" s="39"/>
      <c r="H33" s="39"/>
    </row>
    <row r="34" spans="1:8" x14ac:dyDescent="0.25">
      <c r="A34" s="36" t="s">
        <v>13</v>
      </c>
      <c r="B34" s="36" t="s">
        <v>14</v>
      </c>
      <c r="C34" s="38" t="s">
        <v>36</v>
      </c>
      <c r="D34" s="38" t="s">
        <v>33</v>
      </c>
      <c r="E34" s="38" t="s">
        <v>33</v>
      </c>
      <c r="F34" s="38" t="s">
        <v>33</v>
      </c>
      <c r="G34" s="38" t="s">
        <v>33</v>
      </c>
      <c r="H34" s="38" t="s">
        <v>33</v>
      </c>
    </row>
    <row r="35" spans="1:8" x14ac:dyDescent="0.25">
      <c r="A35" s="36"/>
      <c r="B35" s="36"/>
      <c r="C35" s="38"/>
      <c r="D35" s="38"/>
      <c r="E35" s="38"/>
      <c r="F35" s="38"/>
      <c r="G35" s="38"/>
      <c r="H35" s="38"/>
    </row>
    <row r="36" spans="1:8" x14ac:dyDescent="0.25">
      <c r="A36" s="36" t="s">
        <v>20</v>
      </c>
      <c r="B36" s="36" t="s">
        <v>23</v>
      </c>
      <c r="C36" s="38">
        <v>1</v>
      </c>
      <c r="D36" s="38" t="s">
        <v>33</v>
      </c>
      <c r="E36" s="38" t="s">
        <v>33</v>
      </c>
      <c r="F36" s="38" t="s">
        <v>33</v>
      </c>
      <c r="G36" s="38" t="s">
        <v>33</v>
      </c>
      <c r="H36" s="38" t="s">
        <v>33</v>
      </c>
    </row>
    <row r="37" spans="1:8" x14ac:dyDescent="0.25">
      <c r="A37" s="36"/>
      <c r="B37" s="36"/>
      <c r="C37" s="38"/>
      <c r="D37" s="38"/>
      <c r="E37" s="38"/>
      <c r="F37" s="38"/>
      <c r="G37" s="38"/>
      <c r="H37" s="38"/>
    </row>
    <row r="38" spans="1:8" x14ac:dyDescent="0.25">
      <c r="A38" s="36" t="s">
        <v>11</v>
      </c>
      <c r="B38" s="36" t="s">
        <v>35</v>
      </c>
      <c r="C38" s="37" t="s">
        <v>37</v>
      </c>
      <c r="D38" s="37" t="s">
        <v>33</v>
      </c>
      <c r="E38" s="37" t="s">
        <v>33</v>
      </c>
      <c r="F38" s="37" t="s">
        <v>33</v>
      </c>
      <c r="G38" s="37" t="s">
        <v>33</v>
      </c>
      <c r="H38" s="37" t="s">
        <v>33</v>
      </c>
    </row>
    <row r="39" spans="1:8" x14ac:dyDescent="0.25">
      <c r="A39" s="36"/>
      <c r="B39" s="36"/>
      <c r="C39" s="37"/>
      <c r="D39" s="37"/>
      <c r="E39" s="37"/>
      <c r="F39" s="37"/>
      <c r="G39" s="37"/>
      <c r="H39" s="37"/>
    </row>
    <row r="40" spans="1:8" x14ac:dyDescent="0.25">
      <c r="A40" s="36" t="s">
        <v>12</v>
      </c>
      <c r="B40" s="36" t="s">
        <v>55</v>
      </c>
      <c r="C40" s="38" t="s">
        <v>38</v>
      </c>
      <c r="D40" s="38">
        <v>0.03</v>
      </c>
      <c r="E40" s="38">
        <v>2.8000000000000001E-2</v>
      </c>
      <c r="F40" s="38">
        <v>2.1000000000000001E-2</v>
      </c>
      <c r="G40" s="38">
        <v>1.4999999999999999E-2</v>
      </c>
      <c r="H40" s="38">
        <v>0.01</v>
      </c>
    </row>
    <row r="41" spans="1:8" x14ac:dyDescent="0.25">
      <c r="A41" s="36"/>
      <c r="B41" s="36"/>
      <c r="C41" s="38"/>
      <c r="D41" s="38"/>
      <c r="E41" s="38"/>
      <c r="F41" s="38"/>
      <c r="G41" s="38"/>
      <c r="H41" s="38"/>
    </row>
    <row r="42" spans="1:8" x14ac:dyDescent="0.25">
      <c r="A42" s="36" t="s">
        <v>53</v>
      </c>
      <c r="B42" s="36" t="s">
        <v>54</v>
      </c>
      <c r="C42" s="38" t="s">
        <v>36</v>
      </c>
      <c r="D42" s="38" t="s">
        <v>33</v>
      </c>
      <c r="E42" s="38" t="s">
        <v>33</v>
      </c>
      <c r="F42" s="38" t="s">
        <v>33</v>
      </c>
      <c r="G42" s="38" t="s">
        <v>33</v>
      </c>
      <c r="H42" s="38" t="s">
        <v>33</v>
      </c>
    </row>
    <row r="43" spans="1:8" x14ac:dyDescent="0.25">
      <c r="A43" s="36"/>
      <c r="B43" s="36"/>
      <c r="C43" s="38"/>
      <c r="D43" s="38"/>
      <c r="E43" s="38"/>
      <c r="F43" s="38"/>
      <c r="G43" s="38"/>
      <c r="H43" s="38"/>
    </row>
    <row r="44" spans="1:8" x14ac:dyDescent="0.25">
      <c r="A44" s="36" t="s">
        <v>28</v>
      </c>
      <c r="B44" s="36" t="s">
        <v>34</v>
      </c>
      <c r="C44" s="38" t="s">
        <v>39</v>
      </c>
      <c r="D44" s="38">
        <v>8.2000000000000003E-2</v>
      </c>
      <c r="E44" s="38">
        <v>7.0999999999999994E-2</v>
      </c>
      <c r="F44" s="38">
        <v>5.6000000000000001E-2</v>
      </c>
      <c r="G44" s="38">
        <v>4.2000000000000003E-2</v>
      </c>
      <c r="H44" s="38">
        <v>4.2999999999999997E-2</v>
      </c>
    </row>
    <row r="45" spans="1:8" x14ac:dyDescent="0.25">
      <c r="A45" s="36"/>
      <c r="B45" s="36"/>
      <c r="C45" s="38"/>
      <c r="D45" s="38"/>
      <c r="E45" s="38"/>
      <c r="F45" s="38"/>
      <c r="G45" s="38"/>
      <c r="H45" s="38"/>
    </row>
    <row r="46" spans="1:8" hidden="1" outlineLevel="1" x14ac:dyDescent="0.25">
      <c r="A46" s="36"/>
      <c r="B46" s="36"/>
      <c r="C46" s="35"/>
      <c r="D46" s="35"/>
      <c r="E46" s="35"/>
      <c r="F46" s="35"/>
      <c r="G46" s="35"/>
      <c r="H46" s="35"/>
    </row>
    <row r="47" spans="1:8" hidden="1" outlineLevel="1" x14ac:dyDescent="0.25">
      <c r="A47" s="36"/>
      <c r="B47" s="36"/>
      <c r="C47" s="35"/>
      <c r="D47" s="35"/>
      <c r="E47" s="35"/>
      <c r="F47" s="35"/>
      <c r="G47" s="35"/>
      <c r="H47" s="35"/>
    </row>
    <row r="48" spans="1:8" hidden="1" outlineLevel="1" x14ac:dyDescent="0.25">
      <c r="A48" s="36"/>
      <c r="B48" s="36"/>
      <c r="C48" s="35"/>
      <c r="D48" s="35"/>
      <c r="E48" s="35"/>
      <c r="F48" s="35"/>
      <c r="G48" s="35"/>
      <c r="H48" s="35"/>
    </row>
    <row r="49" spans="1:8" hidden="1" outlineLevel="1" x14ac:dyDescent="0.25">
      <c r="A49" s="36"/>
      <c r="B49" s="36"/>
      <c r="C49" s="35"/>
      <c r="D49" s="35"/>
      <c r="E49" s="35"/>
      <c r="F49" s="35"/>
      <c r="G49" s="35"/>
      <c r="H49" s="35"/>
    </row>
    <row r="50" spans="1:8" hidden="1" outlineLevel="1" x14ac:dyDescent="0.25">
      <c r="A50" s="36"/>
      <c r="B50" s="36"/>
      <c r="C50" s="35"/>
      <c r="D50" s="35"/>
      <c r="E50" s="35"/>
      <c r="F50" s="35"/>
      <c r="G50" s="35"/>
      <c r="H50" s="35"/>
    </row>
    <row r="51" spans="1:8" hidden="1" outlineLevel="1" x14ac:dyDescent="0.25">
      <c r="A51" s="36"/>
      <c r="B51" s="36"/>
      <c r="C51" s="35"/>
      <c r="D51" s="35"/>
      <c r="E51" s="35"/>
      <c r="F51" s="35"/>
      <c r="G51" s="35"/>
      <c r="H51" s="35"/>
    </row>
    <row r="52" spans="1:8" hidden="1" outlineLevel="1" x14ac:dyDescent="0.25">
      <c r="A52" s="36"/>
      <c r="B52" s="36"/>
      <c r="C52" s="35"/>
      <c r="D52" s="35"/>
      <c r="E52" s="35"/>
      <c r="F52" s="35"/>
      <c r="G52" s="35"/>
      <c r="H52" s="35"/>
    </row>
    <row r="53" spans="1:8" hidden="1" outlineLevel="1" x14ac:dyDescent="0.25">
      <c r="A53" s="36"/>
      <c r="B53" s="36"/>
      <c r="C53" s="35"/>
      <c r="D53" s="35"/>
      <c r="E53" s="35"/>
      <c r="F53" s="35"/>
      <c r="G53" s="35"/>
      <c r="H53" s="35"/>
    </row>
    <row r="54" spans="1:8" hidden="1" outlineLevel="1" x14ac:dyDescent="0.25">
      <c r="A54" s="36"/>
      <c r="B54" s="36"/>
      <c r="C54" s="35"/>
      <c r="D54" s="35"/>
      <c r="E54" s="35"/>
      <c r="F54" s="35"/>
      <c r="G54" s="35"/>
      <c r="H54" s="35"/>
    </row>
    <row r="55" spans="1:8" hidden="1" outlineLevel="1" x14ac:dyDescent="0.25">
      <c r="A55" s="36"/>
      <c r="B55" s="36"/>
      <c r="C55" s="35"/>
      <c r="D55" s="35"/>
      <c r="E55" s="35"/>
      <c r="F55" s="35"/>
      <c r="G55" s="35"/>
      <c r="H55" s="35"/>
    </row>
    <row r="56" spans="1:8" collapsed="1" x14ac:dyDescent="0.25"/>
  </sheetData>
  <mergeCells count="208">
    <mergeCell ref="E5:E6"/>
    <mergeCell ref="F5:F6"/>
    <mergeCell ref="G5:G6"/>
    <mergeCell ref="H5:H6"/>
    <mergeCell ref="A3:A4"/>
    <mergeCell ref="B3:B4"/>
    <mergeCell ref="D3:D4"/>
    <mergeCell ref="E3:E4"/>
    <mergeCell ref="C29:C30"/>
    <mergeCell ref="C17:C18"/>
    <mergeCell ref="C19:C20"/>
    <mergeCell ref="C21:C22"/>
    <mergeCell ref="C25:C26"/>
    <mergeCell ref="C27:C28"/>
    <mergeCell ref="F3:F4"/>
    <mergeCell ref="G3:G4"/>
    <mergeCell ref="H7:H8"/>
    <mergeCell ref="A9:A10"/>
    <mergeCell ref="B9:B10"/>
    <mergeCell ref="D9:D10"/>
    <mergeCell ref="E9:E10"/>
    <mergeCell ref="F9:F10"/>
    <mergeCell ref="G9:G10"/>
    <mergeCell ref="H9:H10"/>
    <mergeCell ref="C40:C41"/>
    <mergeCell ref="C44:C45"/>
    <mergeCell ref="A40:A41"/>
    <mergeCell ref="B40:B41"/>
    <mergeCell ref="D40:D41"/>
    <mergeCell ref="E40:E41"/>
    <mergeCell ref="F40:F41"/>
    <mergeCell ref="G11:G12"/>
    <mergeCell ref="H11:H12"/>
    <mergeCell ref="C11:C12"/>
    <mergeCell ref="A11:A12"/>
    <mergeCell ref="B11:B12"/>
    <mergeCell ref="D11:D12"/>
    <mergeCell ref="E11:E12"/>
    <mergeCell ref="F11:F12"/>
    <mergeCell ref="C32:C33"/>
    <mergeCell ref="C34:C35"/>
    <mergeCell ref="C36:C37"/>
    <mergeCell ref="C38:C39"/>
    <mergeCell ref="A32:A33"/>
    <mergeCell ref="B32:B33"/>
    <mergeCell ref="D32:D33"/>
    <mergeCell ref="E32:E33"/>
    <mergeCell ref="F32:F33"/>
    <mergeCell ref="A54:A55"/>
    <mergeCell ref="B54:B55"/>
    <mergeCell ref="D54:D55"/>
    <mergeCell ref="E54:E55"/>
    <mergeCell ref="F54:F55"/>
    <mergeCell ref="G50:G51"/>
    <mergeCell ref="H50:H51"/>
    <mergeCell ref="A52:A53"/>
    <mergeCell ref="G36:G37"/>
    <mergeCell ref="H36:H37"/>
    <mergeCell ref="A38:A39"/>
    <mergeCell ref="B38:B39"/>
    <mergeCell ref="D38:D39"/>
    <mergeCell ref="E38:E39"/>
    <mergeCell ref="F38:F39"/>
    <mergeCell ref="G38:G39"/>
    <mergeCell ref="H38:H39"/>
    <mergeCell ref="A36:A37"/>
    <mergeCell ref="B36:B37"/>
    <mergeCell ref="D36:D37"/>
    <mergeCell ref="E36:E37"/>
    <mergeCell ref="F36:F37"/>
    <mergeCell ref="G40:G41"/>
    <mergeCell ref="H40:H41"/>
    <mergeCell ref="G32:G33"/>
    <mergeCell ref="H32:H33"/>
    <mergeCell ref="A34:A35"/>
    <mergeCell ref="B34:B35"/>
    <mergeCell ref="D34:D35"/>
    <mergeCell ref="E34:E35"/>
    <mergeCell ref="F34:F35"/>
    <mergeCell ref="G34:G35"/>
    <mergeCell ref="H34:H35"/>
    <mergeCell ref="C7:C8"/>
    <mergeCell ref="G46:G47"/>
    <mergeCell ref="H46:H47"/>
    <mergeCell ref="A42:A43"/>
    <mergeCell ref="B42:B43"/>
    <mergeCell ref="D42:D43"/>
    <mergeCell ref="E42:E43"/>
    <mergeCell ref="F42:F43"/>
    <mergeCell ref="G42:G43"/>
    <mergeCell ref="H42:H43"/>
    <mergeCell ref="A46:A47"/>
    <mergeCell ref="B46:B47"/>
    <mergeCell ref="D46:D47"/>
    <mergeCell ref="E46:E47"/>
    <mergeCell ref="F46:F47"/>
    <mergeCell ref="C46:C47"/>
    <mergeCell ref="C42:C43"/>
    <mergeCell ref="A44:A45"/>
    <mergeCell ref="B44:B45"/>
    <mergeCell ref="D44:D45"/>
    <mergeCell ref="E44:E45"/>
    <mergeCell ref="F44:F45"/>
    <mergeCell ref="G44:G45"/>
    <mergeCell ref="H44:H45"/>
    <mergeCell ref="A21:A22"/>
    <mergeCell ref="B21:B22"/>
    <mergeCell ref="D21:D22"/>
    <mergeCell ref="E21:E22"/>
    <mergeCell ref="F21:F22"/>
    <mergeCell ref="H23:H24"/>
    <mergeCell ref="H25:H26"/>
    <mergeCell ref="C9:C10"/>
    <mergeCell ref="H3:H4"/>
    <mergeCell ref="A5:A6"/>
    <mergeCell ref="B5:B6"/>
    <mergeCell ref="D5:D6"/>
    <mergeCell ref="G19:G20"/>
    <mergeCell ref="H19:H20"/>
    <mergeCell ref="G21:G22"/>
    <mergeCell ref="H21:H22"/>
    <mergeCell ref="A7:A8"/>
    <mergeCell ref="B7:B8"/>
    <mergeCell ref="D7:D8"/>
    <mergeCell ref="E7:E8"/>
    <mergeCell ref="F7:F8"/>
    <mergeCell ref="G7:G8"/>
    <mergeCell ref="C3:C4"/>
    <mergeCell ref="C5:C6"/>
    <mergeCell ref="H13:H14"/>
    <mergeCell ref="A15:A16"/>
    <mergeCell ref="B15:B16"/>
    <mergeCell ref="D15:D16"/>
    <mergeCell ref="E15:E16"/>
    <mergeCell ref="F15:F16"/>
    <mergeCell ref="G15:G16"/>
    <mergeCell ref="H15:H16"/>
    <mergeCell ref="A13:A14"/>
    <mergeCell ref="B13:B14"/>
    <mergeCell ref="D13:D14"/>
    <mergeCell ref="E13:E14"/>
    <mergeCell ref="F13:F14"/>
    <mergeCell ref="G13:G14"/>
    <mergeCell ref="C13:C14"/>
    <mergeCell ref="C15:C16"/>
    <mergeCell ref="H29:H30"/>
    <mergeCell ref="A17:A18"/>
    <mergeCell ref="B17:B18"/>
    <mergeCell ref="D17:D18"/>
    <mergeCell ref="E17:E18"/>
    <mergeCell ref="F17:F18"/>
    <mergeCell ref="G17:G18"/>
    <mergeCell ref="H17:H18"/>
    <mergeCell ref="A19:A20"/>
    <mergeCell ref="B19:B20"/>
    <mergeCell ref="A29:A30"/>
    <mergeCell ref="B29:B30"/>
    <mergeCell ref="D29:D30"/>
    <mergeCell ref="E29:E30"/>
    <mergeCell ref="F29:F30"/>
    <mergeCell ref="G29:G30"/>
    <mergeCell ref="D19:D20"/>
    <mergeCell ref="E19:E20"/>
    <mergeCell ref="F19:F20"/>
    <mergeCell ref="H27:H28"/>
    <mergeCell ref="A27:A28"/>
    <mergeCell ref="B27:B28"/>
    <mergeCell ref="D27:D28"/>
    <mergeCell ref="E27:E28"/>
    <mergeCell ref="F27:F28"/>
    <mergeCell ref="G27:G28"/>
    <mergeCell ref="A23:A24"/>
    <mergeCell ref="B23:B24"/>
    <mergeCell ref="C23:C24"/>
    <mergeCell ref="D23:D24"/>
    <mergeCell ref="E23:E24"/>
    <mergeCell ref="F23:F24"/>
    <mergeCell ref="G23:G24"/>
    <mergeCell ref="B25:B26"/>
    <mergeCell ref="D25:D26"/>
    <mergeCell ref="E25:E26"/>
    <mergeCell ref="F25:F26"/>
    <mergeCell ref="G25:G26"/>
    <mergeCell ref="A25:A26"/>
    <mergeCell ref="C54:C55"/>
    <mergeCell ref="A48:A49"/>
    <mergeCell ref="B48:B49"/>
    <mergeCell ref="C48:C49"/>
    <mergeCell ref="D48:D49"/>
    <mergeCell ref="E48:E49"/>
    <mergeCell ref="F48:F49"/>
    <mergeCell ref="G48:G49"/>
    <mergeCell ref="H48:H49"/>
    <mergeCell ref="C50:C51"/>
    <mergeCell ref="B52:B53"/>
    <mergeCell ref="D52:D53"/>
    <mergeCell ref="E52:E53"/>
    <mergeCell ref="F52:F53"/>
    <mergeCell ref="G52:G53"/>
    <mergeCell ref="H52:H53"/>
    <mergeCell ref="A50:A51"/>
    <mergeCell ref="B50:B51"/>
    <mergeCell ref="D50:D51"/>
    <mergeCell ref="E50:E51"/>
    <mergeCell ref="F50:F51"/>
    <mergeCell ref="C52:C53"/>
    <mergeCell ref="G54:G55"/>
    <mergeCell ref="H54:H55"/>
  </mergeCells>
  <printOptions horizontalCentered="1" verticalCentered="1"/>
  <pageMargins left="0.11811023622047245" right="0.11811023622047245" top="0.19685039370078741" bottom="0.19685039370078741" header="0.31496062992125984" footer="0.31496062992125984"/>
  <pageSetup paperSize="9" scale="96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27"/>
  <sheetViews>
    <sheetView showGridLines="0" workbookViewId="0">
      <selection sqref="A1:D26"/>
    </sheetView>
  </sheetViews>
  <sheetFormatPr baseColWidth="10" defaultRowHeight="15" x14ac:dyDescent="0.25"/>
  <cols>
    <col min="1" max="1" width="3.7109375" customWidth="1"/>
    <col min="2" max="2" width="48.85546875" bestFit="1" customWidth="1"/>
    <col min="3" max="3" width="47.7109375" bestFit="1" customWidth="1"/>
    <col min="4" max="4" width="56.85546875" customWidth="1"/>
  </cols>
  <sheetData>
    <row r="1" spans="1:4" ht="18.75" x14ac:dyDescent="0.3">
      <c r="A1" s="8" t="s">
        <v>75</v>
      </c>
      <c r="B1" s="2"/>
      <c r="C1" s="2" t="s">
        <v>72</v>
      </c>
      <c r="D1" s="3" t="s">
        <v>73</v>
      </c>
    </row>
    <row r="2" spans="1:4" ht="30" customHeight="1" x14ac:dyDescent="0.25">
      <c r="A2" s="25" t="s">
        <v>40</v>
      </c>
      <c r="B2" s="14"/>
      <c r="C2" s="19" t="s">
        <v>49</v>
      </c>
      <c r="D2" s="10"/>
    </row>
    <row r="3" spans="1:4" ht="30" customHeight="1" x14ac:dyDescent="0.25">
      <c r="A3" s="26" t="s">
        <v>43</v>
      </c>
      <c r="B3" s="21"/>
      <c r="C3" s="9" t="s">
        <v>68</v>
      </c>
      <c r="D3" s="10"/>
    </row>
    <row r="4" spans="1:4" ht="30" customHeight="1" x14ac:dyDescent="0.25">
      <c r="A4" s="27" t="s">
        <v>22</v>
      </c>
      <c r="B4" s="16"/>
      <c r="C4" s="22" t="s">
        <v>57</v>
      </c>
      <c r="D4" s="10"/>
    </row>
    <row r="5" spans="1:4" ht="30" customHeight="1" x14ac:dyDescent="0.25">
      <c r="A5" s="26" t="s">
        <v>50</v>
      </c>
      <c r="B5" s="21"/>
      <c r="C5" s="11">
        <v>198000</v>
      </c>
      <c r="D5" s="10"/>
    </row>
    <row r="6" spans="1:4" ht="30" customHeight="1" x14ac:dyDescent="0.25">
      <c r="A6" s="26" t="s">
        <v>66</v>
      </c>
      <c r="B6" s="21"/>
      <c r="C6" s="20"/>
      <c r="D6" s="10"/>
    </row>
    <row r="7" spans="1:4" ht="30" customHeight="1" x14ac:dyDescent="0.25">
      <c r="A7" s="15"/>
      <c r="B7" s="23" t="s">
        <v>67</v>
      </c>
      <c r="C7" s="9"/>
      <c r="D7" s="10"/>
    </row>
    <row r="8" spans="1:4" ht="30" customHeight="1" x14ac:dyDescent="0.25">
      <c r="A8" s="15"/>
      <c r="B8" s="23" t="s">
        <v>58</v>
      </c>
      <c r="C8" s="9"/>
      <c r="D8" s="10"/>
    </row>
    <row r="9" spans="1:4" ht="30" customHeight="1" x14ac:dyDescent="0.25">
      <c r="A9" s="15"/>
      <c r="B9" s="23" t="s">
        <v>64</v>
      </c>
      <c r="C9" s="9"/>
      <c r="D9" s="10"/>
    </row>
    <row r="10" spans="1:4" ht="30" customHeight="1" x14ac:dyDescent="0.25">
      <c r="A10" s="15"/>
      <c r="B10" s="23" t="s">
        <v>59</v>
      </c>
      <c r="C10" s="9"/>
      <c r="D10" s="10"/>
    </row>
    <row r="11" spans="1:4" ht="30" customHeight="1" x14ac:dyDescent="0.25">
      <c r="A11" s="15"/>
      <c r="B11" s="23" t="s">
        <v>60</v>
      </c>
      <c r="C11" s="9"/>
      <c r="D11" s="10"/>
    </row>
    <row r="12" spans="1:4" ht="30" customHeight="1" x14ac:dyDescent="0.25">
      <c r="A12" s="15"/>
      <c r="B12" s="23" t="s">
        <v>61</v>
      </c>
      <c r="C12" s="9"/>
      <c r="D12" s="10"/>
    </row>
    <row r="13" spans="1:4" ht="30" customHeight="1" x14ac:dyDescent="0.25">
      <c r="A13" s="15"/>
      <c r="B13" s="23" t="s">
        <v>65</v>
      </c>
      <c r="C13" s="9"/>
      <c r="D13" s="10"/>
    </row>
    <row r="14" spans="1:4" ht="30" customHeight="1" x14ac:dyDescent="0.25">
      <c r="A14" s="15"/>
      <c r="B14" s="23" t="s">
        <v>69</v>
      </c>
      <c r="C14" s="9"/>
      <c r="D14" s="10"/>
    </row>
    <row r="15" spans="1:4" ht="30" customHeight="1" x14ac:dyDescent="0.25">
      <c r="A15" s="15"/>
      <c r="B15" s="23" t="s">
        <v>62</v>
      </c>
      <c r="C15" s="9"/>
      <c r="D15" s="10"/>
    </row>
    <row r="16" spans="1:4" ht="30" customHeight="1" x14ac:dyDescent="0.25">
      <c r="A16" s="15"/>
      <c r="B16" s="24" t="s">
        <v>70</v>
      </c>
      <c r="C16" s="9"/>
      <c r="D16" s="10"/>
    </row>
    <row r="17" spans="1:4" ht="30" customHeight="1" x14ac:dyDescent="0.25">
      <c r="A17" s="26" t="s">
        <v>41</v>
      </c>
      <c r="B17" s="21"/>
      <c r="C17" s="12">
        <v>45962</v>
      </c>
      <c r="D17" s="10"/>
    </row>
    <row r="18" spans="1:4" ht="30" customHeight="1" x14ac:dyDescent="0.25">
      <c r="A18" s="26" t="s">
        <v>42</v>
      </c>
      <c r="B18" s="21"/>
      <c r="C18" s="12">
        <v>46082</v>
      </c>
      <c r="D18" s="10"/>
    </row>
    <row r="19" spans="1:4" ht="30" customHeight="1" x14ac:dyDescent="0.25">
      <c r="A19" s="26" t="s">
        <v>44</v>
      </c>
      <c r="B19" s="21"/>
      <c r="C19" s="9"/>
      <c r="D19" s="10"/>
    </row>
    <row r="20" spans="1:4" ht="30" customHeight="1" x14ac:dyDescent="0.25">
      <c r="A20" s="15"/>
      <c r="B20" s="23" t="s">
        <v>45</v>
      </c>
      <c r="C20" s="9"/>
      <c r="D20" s="10"/>
    </row>
    <row r="21" spans="1:4" ht="30" customHeight="1" x14ac:dyDescent="0.25">
      <c r="A21" s="15"/>
      <c r="B21" s="23" t="s">
        <v>46</v>
      </c>
      <c r="C21" s="9"/>
      <c r="D21" s="10"/>
    </row>
    <row r="22" spans="1:4" ht="30" customHeight="1" x14ac:dyDescent="0.25">
      <c r="A22" s="15"/>
      <c r="B22" s="23" t="s">
        <v>47</v>
      </c>
      <c r="C22" s="9"/>
      <c r="D22" s="10"/>
    </row>
    <row r="23" spans="1:4" ht="30" customHeight="1" x14ac:dyDescent="0.25">
      <c r="A23" s="15"/>
      <c r="B23" s="23" t="s">
        <v>56</v>
      </c>
      <c r="C23" s="9"/>
      <c r="D23" s="10"/>
    </row>
    <row r="24" spans="1:4" ht="30" customHeight="1" x14ac:dyDescent="0.25">
      <c r="A24" s="15"/>
      <c r="B24" s="23" t="s">
        <v>63</v>
      </c>
      <c r="C24" s="9"/>
      <c r="D24" s="10"/>
    </row>
    <row r="25" spans="1:4" ht="30" customHeight="1" x14ac:dyDescent="0.25">
      <c r="A25" s="26" t="s">
        <v>48</v>
      </c>
      <c r="B25" s="21"/>
      <c r="C25" s="9"/>
      <c r="D25" s="10"/>
    </row>
    <row r="26" spans="1:4" ht="30" customHeight="1" x14ac:dyDescent="0.25">
      <c r="A26" s="17"/>
      <c r="B26" s="18" t="s">
        <v>71</v>
      </c>
      <c r="C26" s="13"/>
      <c r="D26" s="10"/>
    </row>
    <row r="27" spans="1:4" x14ac:dyDescent="0.25">
      <c r="A27" s="30"/>
      <c r="B27" s="3" t="s">
        <v>74</v>
      </c>
      <c r="C27" s="28">
        <f ca="1">TODAY()</f>
        <v>45965</v>
      </c>
      <c r="D27" s="29"/>
    </row>
  </sheetData>
  <printOptions horizontalCentered="1" verticalCentered="1"/>
  <pageMargins left="0.11811023622047245" right="0.11811023622047245" top="0.19685039370078741" bottom="0.19685039370078741" header="0.31496062992125984" footer="0.31496062992125984"/>
  <pageSetup paperSize="9" scale="74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Kennzahlen</vt:lpstr>
      <vt:lpstr>Muster Vertriebsbericht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J.Erichsen</dc:creator>
  <cp:lastModifiedBy>J.Erichsen</cp:lastModifiedBy>
  <cp:lastPrinted>2025-10-10T06:52:47Z</cp:lastPrinted>
  <dcterms:created xsi:type="dcterms:W3CDTF">2025-10-09T05:42:24Z</dcterms:created>
  <dcterms:modified xsi:type="dcterms:W3CDTF">2025-11-04T06:57:12Z</dcterms:modified>
</cp:coreProperties>
</file>