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20" windowWidth="28380" windowHeight="13935"/>
  </bookViews>
  <sheets>
    <sheet name="Index" sheetId="5" r:id="rId1"/>
    <sheet name="Tutorial" sheetId="4" r:id="rId2"/>
    <sheet name="Variante" sheetId="7" r:id="rId3"/>
    <sheet name="Formate" sheetId="3" state="hidden" r:id="rId4"/>
  </sheets>
  <definedNames>
    <definedName name="GanzkleineZahl">Formate!$D$74</definedName>
    <definedName name="Milliarde">Formate!$D$73</definedName>
    <definedName name="Million">Formate!$D$72</definedName>
    <definedName name="Monate">Formate!$J$66:$J$77</definedName>
    <definedName name="Monate_Jahr">Formate!$D$66</definedName>
    <definedName name="Monate_Quartal">Formate!$D$68</definedName>
    <definedName name="Periodizitaet">Formate!$J$80:$J$83</definedName>
    <definedName name="Pf_hor_ja">Formate!$D$83</definedName>
    <definedName name="Pf_hor_nein">Formate!$D$84</definedName>
    <definedName name="Pf_li">Formate!$D$81</definedName>
    <definedName name="Pf_re">Formate!$D$82</definedName>
    <definedName name="Pf_unt_ja">Formate!$D$79</definedName>
    <definedName name="Pf_unt_nein">Formate!$D$80</definedName>
    <definedName name="Quartale_Jahr">Formate!$D$67</definedName>
    <definedName name="Rund_Tol">Formate!$D$70</definedName>
    <definedName name="Tage_Jahr">Formate!$D$65</definedName>
    <definedName name="Tausend">Formate!$D$71</definedName>
  </definedNames>
  <calcPr calcId="145621" calcMode="autoNoTable" iterateDelta="9.9999999999999995E-7"/>
</workbook>
</file>

<file path=xl/calcChain.xml><?xml version="1.0" encoding="utf-8"?>
<calcChain xmlns="http://schemas.openxmlformats.org/spreadsheetml/2006/main">
  <c r="E4" i="7" l="1"/>
  <c r="E9" i="7"/>
  <c r="E8" i="7"/>
  <c r="E7" i="7"/>
  <c r="E6" i="7"/>
  <c r="E5" i="7"/>
  <c r="M21" i="4"/>
  <c r="H3" i="4"/>
  <c r="D6" i="4"/>
  <c r="H11" i="7" l="1"/>
  <c r="F11" i="7"/>
  <c r="G11" i="7"/>
  <c r="F3" i="4" l="1"/>
  <c r="M64" i="4" l="1"/>
  <c r="F15" i="4"/>
  <c r="E64" i="4"/>
  <c r="G56" i="4"/>
  <c r="F56" i="4"/>
  <c r="F45" i="4"/>
  <c r="G45" i="4"/>
  <c r="E45" i="4"/>
  <c r="F37" i="4"/>
  <c r="G37" i="4"/>
  <c r="E37" i="4"/>
  <c r="G31" i="4"/>
  <c r="F31" i="4"/>
  <c r="E31" i="4"/>
  <c r="F39" i="4" l="1"/>
  <c r="G39" i="4"/>
  <c r="G47" i="4" s="1"/>
  <c r="G51" i="4" s="1"/>
  <c r="G58" i="4" s="1"/>
  <c r="G63" i="4" s="1"/>
  <c r="F16" i="4"/>
  <c r="F14" i="4" s="1"/>
  <c r="F17" i="4"/>
  <c r="F47" i="4"/>
  <c r="F51" i="4" s="1"/>
  <c r="F58" i="4" s="1"/>
  <c r="F63" i="4" s="1"/>
  <c r="E39" i="4"/>
  <c r="E56" i="4"/>
  <c r="E47" i="4" l="1"/>
  <c r="E51" i="4" l="1"/>
  <c r="E58" i="4" l="1"/>
  <c r="E63" i="4" l="1"/>
  <c r="E65" i="4" l="1"/>
  <c r="F64" i="4" s="1"/>
  <c r="F65" i="4" s="1"/>
  <c r="G64" i="4" s="1"/>
  <c r="G65" i="4" s="1"/>
  <c r="D4" i="4" l="1"/>
  <c r="L14" i="4" s="1"/>
  <c r="I3" i="4"/>
  <c r="G3" i="4"/>
  <c r="L16" i="4" l="1"/>
  <c r="L22" i="4"/>
  <c r="L15" i="4"/>
  <c r="K24" i="4"/>
  <c r="K11" i="4"/>
  <c r="M22" i="4"/>
  <c r="M16" i="4"/>
  <c r="M15" i="4"/>
  <c r="M14" i="4"/>
  <c r="O60" i="4"/>
  <c r="N60" i="4"/>
  <c r="M60" i="4"/>
  <c r="O55" i="4"/>
  <c r="N55" i="4"/>
  <c r="M55" i="4"/>
  <c r="O54" i="4"/>
  <c r="N54" i="4"/>
  <c r="M54" i="4"/>
  <c r="O49" i="4"/>
  <c r="N49" i="4"/>
  <c r="M49" i="4"/>
  <c r="O44" i="4"/>
  <c r="N44" i="4"/>
  <c r="M44" i="4"/>
  <c r="O43" i="4"/>
  <c r="N43" i="4"/>
  <c r="M43" i="4"/>
  <c r="O42" i="4"/>
  <c r="N42" i="4"/>
  <c r="M42" i="4"/>
  <c r="O36" i="4"/>
  <c r="N36" i="4"/>
  <c r="M36" i="4"/>
  <c r="O35" i="4"/>
  <c r="N35" i="4"/>
  <c r="M35" i="4"/>
  <c r="O34" i="4"/>
  <c r="N34" i="4"/>
  <c r="M34" i="4"/>
  <c r="N29" i="4"/>
  <c r="N27" i="4"/>
  <c r="O30" i="4"/>
  <c r="O28" i="4"/>
  <c r="N30" i="4"/>
  <c r="N28" i="4"/>
  <c r="O29" i="4"/>
  <c r="O27" i="4"/>
  <c r="M30" i="4"/>
  <c r="M29" i="4"/>
  <c r="M28" i="4"/>
  <c r="M27" i="4"/>
  <c r="D87" i="3"/>
  <c r="N15" i="4" l="1"/>
  <c r="N17" i="4"/>
  <c r="N16" i="4"/>
  <c r="N56" i="4"/>
  <c r="O56" i="4"/>
  <c r="M56" i="4"/>
  <c r="N45" i="4"/>
  <c r="O45" i="4"/>
  <c r="M45" i="4"/>
  <c r="O37" i="4"/>
  <c r="N37" i="4"/>
  <c r="M37" i="4"/>
  <c r="M31" i="4"/>
  <c r="N31" i="4"/>
  <c r="O31" i="4"/>
  <c r="N14" i="4" l="1"/>
  <c r="O39" i="4"/>
  <c r="O47" i="4" s="1"/>
  <c r="O51" i="4" s="1"/>
  <c r="O58" i="4" s="1"/>
  <c r="O63" i="4" s="1"/>
  <c r="N39" i="4"/>
  <c r="N47" i="4" s="1"/>
  <c r="N51" i="4" s="1"/>
  <c r="N58" i="4" s="1"/>
  <c r="N63" i="4" s="1"/>
  <c r="M39" i="4"/>
  <c r="M47" i="4" s="1"/>
  <c r="M51" i="4" s="1"/>
  <c r="M58" i="4" s="1"/>
  <c r="M63" i="4" s="1"/>
  <c r="M65" i="4" s="1"/>
  <c r="N64" i="4" s="1"/>
  <c r="N65" i="4" l="1"/>
  <c r="O64" i="4" s="1"/>
  <c r="O65" i="4" s="1"/>
  <c r="O67" i="4" s="1"/>
</calcChain>
</file>

<file path=xl/sharedStrings.xml><?xml version="1.0" encoding="utf-8"?>
<sst xmlns="http://schemas.openxmlformats.org/spreadsheetml/2006/main" count="311" uniqueCount="202">
  <si>
    <t>Million</t>
  </si>
  <si>
    <t>▼</t>
  </si>
  <si>
    <t>Name</t>
  </si>
  <si>
    <t>Zellformatvorlagen</t>
  </si>
  <si>
    <t>Individuelle Zellformatierungen</t>
  </si>
  <si>
    <t>Einheit</t>
  </si>
  <si>
    <t>EUR</t>
  </si>
  <si>
    <t>Annahme</t>
  </si>
  <si>
    <t>Bezeichnung_Eingabe</t>
  </si>
  <si>
    <t>Technische_Eingabe</t>
  </si>
  <si>
    <t>Leere_Zelle</t>
  </si>
  <si>
    <t>Symbole</t>
  </si>
  <si>
    <t>×</t>
  </si>
  <si>
    <t>◄</t>
  </si>
  <si>
    <t>vw</t>
  </si>
  <si>
    <t>tu</t>
  </si>
  <si>
    <t>►</t>
  </si>
  <si>
    <t>Konstanten</t>
  </si>
  <si>
    <t>Tage im Jahr</t>
  </si>
  <si>
    <t>Monate pro Quartal</t>
  </si>
  <si>
    <t>Quartale pro Jahr</t>
  </si>
  <si>
    <t>Rundungstoleranz</t>
  </si>
  <si>
    <t>Tausend</t>
  </si>
  <si>
    <t>GanzkleineZahl</t>
  </si>
  <si>
    <t>Zeile_Schlussbilanz</t>
  </si>
  <si>
    <t>Zeile_Summe</t>
  </si>
  <si>
    <t>Zeile_Zwischensumme</t>
  </si>
  <si>
    <t>Zeile_Abgrenzung</t>
  </si>
  <si>
    <t>Zeilen Formatierungen</t>
  </si>
  <si>
    <t>Referenz_OffSheet</t>
  </si>
  <si>
    <t>Referenz_InSheet</t>
  </si>
  <si>
    <t>Tage_Jahr</t>
  </si>
  <si>
    <t>Monate pro Jahr</t>
  </si>
  <si>
    <t>Monate_Jahr</t>
  </si>
  <si>
    <t>Quartale_Jahr</t>
  </si>
  <si>
    <t>Monate_Quartal</t>
  </si>
  <si>
    <t>Milliarde</t>
  </si>
  <si>
    <t>Pfeil nach unten aktiviert</t>
  </si>
  <si>
    <t>Pfeil nach unten nicht aktiviert</t>
  </si>
  <si>
    <t>Pfeil nach links</t>
  </si>
  <si>
    <t>Pfeil nach rechts</t>
  </si>
  <si>
    <t>Pfeile horizontal aktiviert</t>
  </si>
  <si>
    <t>Pfeile horizontal nicht aktiviert</t>
  </si>
  <si>
    <t>Pf_li</t>
  </si>
  <si>
    <t>Pf_re</t>
  </si>
  <si>
    <t>Pf_hor_ja</t>
  </si>
  <si>
    <t>Pf_hor_nein</t>
  </si>
  <si>
    <t>Pf_unt_ja</t>
  </si>
  <si>
    <t>Pf_unt_nein</t>
  </si>
  <si>
    <t>Status_In_Arbeit</t>
  </si>
  <si>
    <t>Status_In_Ordnung</t>
  </si>
  <si>
    <t>Status_Pruefen</t>
  </si>
  <si>
    <t>Hyperlink</t>
  </si>
  <si>
    <t>Ueb1</t>
  </si>
  <si>
    <t>Blattüberschriften</t>
  </si>
  <si>
    <t>Ueb2</t>
  </si>
  <si>
    <t>Ueb3</t>
  </si>
  <si>
    <t>Ueb4</t>
  </si>
  <si>
    <t>Tabellen_Ueb</t>
  </si>
  <si>
    <t>Tabellen Überschrift</t>
  </si>
  <si>
    <t xml:space="preserve"> mit bedingter Formatierung =&gt; Kopie erforderlich</t>
  </si>
  <si>
    <t>In Ordnung</t>
  </si>
  <si>
    <t>In Arbeit</t>
  </si>
  <si>
    <t>Prüfen</t>
  </si>
  <si>
    <t>Blattüberschrift 1</t>
  </si>
  <si>
    <t>Blattüberschrift 2</t>
  </si>
  <si>
    <t>Blattüberschrift 3</t>
  </si>
  <si>
    <t>Bezeichnung</t>
  </si>
  <si>
    <t>Blatt_1</t>
  </si>
  <si>
    <t>Blatt_2</t>
  </si>
  <si>
    <t>Blatt_3</t>
  </si>
  <si>
    <t>Überschrift 1</t>
  </si>
  <si>
    <t>Überschrift 2</t>
  </si>
  <si>
    <t>Überschrift 3</t>
  </si>
  <si>
    <t>Überschrift 4</t>
  </si>
  <si>
    <t>Hyperlink-Text</t>
  </si>
  <si>
    <t>Schalter_DEU</t>
  </si>
  <si>
    <t>Schalter_ENG</t>
  </si>
  <si>
    <t>Kontr_DEU</t>
  </si>
  <si>
    <t>Kontr_ENG</t>
  </si>
  <si>
    <t>Zeile_Spalten-Summe</t>
  </si>
  <si>
    <t>Quotient</t>
  </si>
  <si>
    <t>mit bedingter Formatierung =&gt; Kopie erforderlich</t>
  </si>
  <si>
    <t>Rund_Tol</t>
  </si>
  <si>
    <t>Kommentar</t>
  </si>
  <si>
    <t>Kommentarfeld</t>
  </si>
  <si>
    <t>Ganz kleine Zahl</t>
  </si>
  <si>
    <t>Abschnittsüberschriften / Gliederung</t>
  </si>
  <si>
    <t>Periodizität</t>
  </si>
  <si>
    <t>Monate</t>
  </si>
  <si>
    <t>Jan</t>
  </si>
  <si>
    <t>Feb</t>
  </si>
  <si>
    <t>Mrz</t>
  </si>
  <si>
    <t>Apr</t>
  </si>
  <si>
    <t>Mai</t>
  </si>
  <si>
    <t>Jun</t>
  </si>
  <si>
    <t>Jul</t>
  </si>
  <si>
    <t>Aug</t>
  </si>
  <si>
    <t>Sep</t>
  </si>
  <si>
    <t>Okt</t>
  </si>
  <si>
    <t>Nov</t>
  </si>
  <si>
    <t>Dez</t>
  </si>
  <si>
    <t>Schalter</t>
  </si>
  <si>
    <t>Quartale</t>
  </si>
  <si>
    <t>Halbjahre</t>
  </si>
  <si>
    <t>Jahre</t>
  </si>
  <si>
    <t>Aktiv</t>
  </si>
  <si>
    <t>Schalter_JA-NEIN  (keine Zellformatvorlage)</t>
  </si>
  <si>
    <t>1=Ja , 0=Nein</t>
  </si>
  <si>
    <t xml:space="preserve"> mit Datenüberprüfung/Gültigkeit =&gt; Kopie erforderlich</t>
  </si>
  <si>
    <t>Schalter_YES-NO  (keine Zellformatvorlage)</t>
  </si>
  <si>
    <t>1=Yes , 0=No</t>
  </si>
  <si>
    <t>Schalter aktiv/inaktiv  (keine Zellformatvorlage)</t>
  </si>
  <si>
    <t>Zahl_Standard (Basisformatierung)</t>
  </si>
  <si>
    <t xml:space="preserve"> i.d.R. anschließend mit weiterer Zellformatvorlage wie Annahme, InSheet, OffSheet etc.</t>
  </si>
  <si>
    <t>Zahl_Prozent (Basisformatierung)</t>
  </si>
  <si>
    <t>Formatierungen, Konstanten &amp; Symbole</t>
  </si>
  <si>
    <t>Negativ</t>
  </si>
  <si>
    <t>Null</t>
  </si>
  <si>
    <t>Positiv</t>
  </si>
  <si>
    <t>Konstanten, Symbole &amp; Auswahltabellen</t>
  </si>
  <si>
    <t>Auswahltabellen</t>
  </si>
  <si>
    <t>Kontrollen, Schalter &amp; Sonstiges</t>
  </si>
  <si>
    <t>Flag (Standard)</t>
  </si>
  <si>
    <t>Externer_Link</t>
  </si>
  <si>
    <t>Datum</t>
  </si>
  <si>
    <r>
      <t xml:space="preserve">  </t>
    </r>
    <r>
      <rPr>
        <u/>
        <sz val="10"/>
        <color theme="1"/>
        <rFont val="Arial"/>
        <family val="2"/>
      </rPr>
      <t>Bsp.</t>
    </r>
    <r>
      <rPr>
        <sz val="10"/>
        <color theme="1"/>
        <rFont val="Arial"/>
        <family val="2"/>
      </rPr>
      <t xml:space="preserve"> Pfeil nach unten (aktiviert, falls Zelle darüber =1)</t>
    </r>
  </si>
  <si>
    <r>
      <t xml:space="preserve">     (</t>
    </r>
    <r>
      <rPr>
        <sz val="10"/>
        <color theme="1"/>
        <rFont val="Arial"/>
        <family val="2"/>
      </rPr>
      <t>aktiviert, falls Zelle darüber =1)</t>
    </r>
  </si>
  <si>
    <t>USD</t>
  </si>
  <si>
    <t>AUD</t>
  </si>
  <si>
    <t>Aktiv:</t>
  </si>
  <si>
    <t>Währungsauswahl:</t>
  </si>
  <si>
    <t>1. Operativer Bereich</t>
  </si>
  <si>
    <t>Umsatzerlöse</t>
  </si>
  <si>
    <t>Kosten fix (Betriebsphase)</t>
  </si>
  <si>
    <t>Kosten variabel (Betriebsphase)</t>
  </si>
  <si>
    <t>Netto-Anpassungen Working Capital</t>
  </si>
  <si>
    <t>Mittelzufluss/-abfluss aus laufender Geschäftstätigkeit</t>
  </si>
  <si>
    <t/>
  </si>
  <si>
    <t>2. Investitionsbereich</t>
  </si>
  <si>
    <t>Investitionen</t>
  </si>
  <si>
    <t>Zinsen Darlehen (während Bauphase)</t>
  </si>
  <si>
    <t>Finanzierungsgebühren Darlehen</t>
  </si>
  <si>
    <t>Mittelzufluss/-abfluss aus Investitionstätigkeit</t>
  </si>
  <si>
    <t>Cashflow vor Finanzierung</t>
  </si>
  <si>
    <t>3. Finanzbereich</t>
  </si>
  <si>
    <t>Eigenkapital (Anfängliches)</t>
  </si>
  <si>
    <t>Darlehen 1</t>
  </si>
  <si>
    <t>Eigenkapital (Zusätzliches)</t>
  </si>
  <si>
    <t>Mittelzufluss aus Finanzierungstätigkeit</t>
  </si>
  <si>
    <t>Cashflow nach Finanzierung</t>
  </si>
  <si>
    <t>Steuern (gezahlte)</t>
  </si>
  <si>
    <t>Für Kapitaldienst verfügbarer Cashflow (CFADS)</t>
  </si>
  <si>
    <t>4. Kapitaldienst</t>
  </si>
  <si>
    <t>Zinsen</t>
  </si>
  <si>
    <t>Tilgung</t>
  </si>
  <si>
    <t xml:space="preserve">  Gesamt</t>
  </si>
  <si>
    <t>Für Eigenkapital verfügbarer Cashflow</t>
  </si>
  <si>
    <t>Dividenden</t>
  </si>
  <si>
    <t>5. Stand und Veränderung der liquiden Mittel</t>
  </si>
  <si>
    <t>Netto Cashflow</t>
  </si>
  <si>
    <t>Flüssige Mittel am Periodenanfang</t>
  </si>
  <si>
    <t>Flüssige Mittel am Periodenende</t>
  </si>
  <si>
    <t>Kapitalbedarf</t>
  </si>
  <si>
    <t>Gesamtkapitalbedarf</t>
  </si>
  <si>
    <t xml:space="preserve">   davon Eigenkapital</t>
  </si>
  <si>
    <t xml:space="preserve">   davon Fremdkapital</t>
  </si>
  <si>
    <t>FK/EK Faktor</t>
  </si>
  <si>
    <t>(X) IRR</t>
  </si>
  <si>
    <t>EUR '000</t>
  </si>
  <si>
    <t>Alle Beträge in EUR '000 (sofern nicht anders angegeben)</t>
  </si>
  <si>
    <t>Cashflow Wasserfall (in EUR '000)</t>
  </si>
  <si>
    <t>=Formel</t>
  </si>
  <si>
    <t>= Wert</t>
  </si>
  <si>
    <t>. . . . . .</t>
  </si>
  <si>
    <t>%</t>
  </si>
  <si>
    <t>Eigenkapitalrendite</t>
  </si>
  <si>
    <t>Kontrolle</t>
  </si>
  <si>
    <t>Auszug aus Übersicht  -  Ausgewählte Währung</t>
  </si>
  <si>
    <t>Auszug aus Übersicht  -  Basiswährung (hier EUR)</t>
  </si>
  <si>
    <t>. . . . .</t>
  </si>
  <si>
    <t>CAD</t>
  </si>
  <si>
    <t>frei 1</t>
  </si>
  <si>
    <t>frei 2</t>
  </si>
  <si>
    <t xml:space="preserve">Verwendeter Wechselkurs: </t>
  </si>
  <si>
    <t>…</t>
  </si>
  <si>
    <t>=SUMMENPRODUKT($E4:$E9;H4:H9)</t>
  </si>
  <si>
    <t>=WENN($D$2=D7;1;0)</t>
  </si>
  <si>
    <t>=BEREICH.VERSCHIEBEN(F4;0;$D$2-1)</t>
  </si>
  <si>
    <t>=BEREICH.VERSCHIEBEN(F6;0;$D$2-1)</t>
  </si>
  <si>
    <t>=WENN($D$2=I2;Pf_unt_ja;Pf_unt_nein)</t>
  </si>
  <si>
    <t>Ein Tutorial von</t>
  </si>
  <si>
    <t>www.financial-modelling-videos.de</t>
  </si>
  <si>
    <t>Rechtlicher Hinweis</t>
  </si>
  <si>
    <t>Profil und Kontakt</t>
  </si>
  <si>
    <t>Ein Angebot der Smart Cap GmbH</t>
  </si>
  <si>
    <t>Webseite:</t>
  </si>
  <si>
    <t>Email:</t>
  </si>
  <si>
    <t>fimovi@fimovi.de</t>
  </si>
  <si>
    <t>© Copyright 2013, Smart Cap GmbH</t>
  </si>
  <si>
    <t>Mehrere Währungen</t>
  </si>
  <si>
    <t>… im Rahmen des Financial Modelling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</si>
</sst>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7">
    <numFmt numFmtId="42" formatCode="_-* #,##0\ &quot;€&quot;_-;\-* #,##0\ &quot;€&quot;_-;_-* &quot;-&quot;\ &quot;€&quot;_-;_-@_-"/>
    <numFmt numFmtId="41" formatCode="_-* #,##0\ _€_-;\-* #,##0\ _€_-;_-* &quot;-&quot;\ _€_-;_-@_-"/>
    <numFmt numFmtId="44" formatCode="_-* #,##0.00\ &quot;€&quot;_-;\-* #,##0.00\ &quot;€&quot;_-;_-* &quot;-&quot;??\ &quot;€&quot;_-;_-@_-"/>
    <numFmt numFmtId="43" formatCode="_-* #,##0.00\ _€_-;\-* #,##0.00\ _€_-;_-* &quot;-&quot;??\ _€_-;_-@_-"/>
    <numFmt numFmtId="164" formatCode="_(* #,##0_);_(* \(#,##0\);_(* &quot;-&quot;??_);_(@_)"/>
    <numFmt numFmtId="165" formatCode="&quot;Fail&quot;;&quot;Fail&quot;;&quot;Ok&quot;"/>
    <numFmt numFmtId="166" formatCode="&quot;Fehler&quot;;&quot;Fehler&quot;;&quot;Ok&quot;"/>
    <numFmt numFmtId="167" formatCode="&quot;An&quot;;&quot;An&quot;;&quot;Aus&quot;"/>
    <numFmt numFmtId="168" formatCode="_(* #,##0.0\x_);_(* \(#,##0.0\x\);_(* &quot;-&quot;??_);_(@_)"/>
    <numFmt numFmtId="169" formatCode="&quot;On&quot;;&quot;On&quot;;&quot;Off&quot;"/>
    <numFmt numFmtId="170" formatCode="_(* #,##0.00%_);_(* \(#,##0.00%\);_(* &quot;-&quot;??_);_(@_)"/>
    <numFmt numFmtId="171" formatCode="&quot;$&quot;#,##0;[Red]\-&quot;$&quot;#,##0"/>
    <numFmt numFmtId="172" formatCode="&quot;Ja&quot;;;&quot;Nein&quot;"/>
    <numFmt numFmtId="173" formatCode="&quot;Yes&quot;;;&quot;No&quot;"/>
    <numFmt numFmtId="174" formatCode="_(* #,##0_);_(* \(#,##0\);_(* &quot;&quot;??_);_(@_)"/>
    <numFmt numFmtId="175" formatCode="_(* #,##0%_);_(* \(#,##0%\);_(* &quot;-&quot;??_);_(@_)"/>
    <numFmt numFmtId="176" formatCode="_(* #,##0.0_);_(* \(#,##0.0\);_(* &quot;-&quot;??_);_(@_)"/>
    <numFmt numFmtId="177" formatCode="_(* #,##0.0\ \x_);_(* \(#,##0.0\ \x\);_(* &quot;-&quot;??_);_(@_)"/>
    <numFmt numFmtId="178" formatCode="[$-407]d/\ mmm/\ yy;@"/>
    <numFmt numFmtId="179" formatCode="#,##0.0000"/>
    <numFmt numFmtId="180" formatCode="_(* #,##0.00000_);_(* \(#,##0.00000\);_(* &quot;-&quot;??_);_(@_)"/>
    <numFmt numFmtId="181" formatCode="_-* #,##0.0\ _€_-;\-* #,##0.0\ _€_-;_-* &quot;-&quot;?\ _€_-;_-@_-"/>
    <numFmt numFmtId="182" formatCode="_(* #,##0.0%_);_(* \(#,##0.0%\);_(* &quot;-&quot;??_);_(@_)"/>
    <numFmt numFmtId="183" formatCode="0.00\ &quot;x&quot;"/>
    <numFmt numFmtId="184" formatCode="&quot;(X) NBW @ &quot;\ 0.0\ %"/>
    <numFmt numFmtId="185" formatCode="_(* #,##0.000_);_(* \(#,##0.000\);_(* &quot;-&quot;??_);_(@_)"/>
    <numFmt numFmtId="186" formatCode="#,##0_-;\ \(#,##0\);_-* &quot;-&quot;??;_-@_-"/>
  </numFmts>
  <fonts count="64">
    <font>
      <sz val="10"/>
      <color theme="1"/>
      <name val="Arial"/>
      <family val="2"/>
    </font>
    <font>
      <sz val="11"/>
      <color theme="1"/>
      <name val="Calibri"/>
      <family val="2"/>
      <scheme val="minor"/>
    </font>
    <font>
      <sz val="18"/>
      <name val="Arial"/>
      <family val="2"/>
    </font>
    <font>
      <b/>
      <sz val="11"/>
      <name val="Arial"/>
      <family val="2"/>
    </font>
    <font>
      <sz val="10"/>
      <color theme="1" tint="0.34998626667073579"/>
      <name val="Arial"/>
      <family val="2"/>
    </font>
    <font>
      <sz val="10"/>
      <name val="Arial"/>
      <family val="2"/>
    </font>
    <font>
      <sz val="10"/>
      <color theme="1" tint="0.499984740745262"/>
      <name val="Arial"/>
      <family val="2"/>
    </font>
    <font>
      <u/>
      <sz val="11"/>
      <name val="Arial"/>
      <family val="2"/>
    </font>
    <font>
      <sz val="10"/>
      <color theme="0"/>
      <name val="Arial"/>
      <family val="2"/>
    </font>
    <font>
      <sz val="10"/>
      <color rgb="FF974706"/>
      <name val="Arial"/>
      <family val="2"/>
    </font>
    <font>
      <sz val="10"/>
      <color indexed="55"/>
      <name val="Arial"/>
      <family val="2"/>
    </font>
    <font>
      <sz val="10"/>
      <color theme="1" tint="0.34998626667073579"/>
      <name val="Wingdings 3"/>
      <family val="1"/>
      <charset val="2"/>
    </font>
    <font>
      <sz val="16"/>
      <color indexed="22"/>
      <name val="Arial"/>
      <family val="2"/>
    </font>
    <font>
      <sz val="10"/>
      <color indexed="55"/>
      <name val="Helvetica-Narrow"/>
      <family val="2"/>
    </font>
    <font>
      <b/>
      <u/>
      <sz val="10"/>
      <color indexed="56"/>
      <name val="Arial"/>
      <family val="2"/>
    </font>
    <font>
      <b/>
      <sz val="10"/>
      <name val="Arial"/>
      <family val="2"/>
    </font>
    <font>
      <sz val="9"/>
      <color theme="1"/>
      <name val="Arial"/>
      <family val="2"/>
    </font>
    <font>
      <sz val="10"/>
      <name val="Helvetica-Narrow"/>
      <family val="2"/>
    </font>
    <font>
      <b/>
      <sz val="16"/>
      <color indexed="9"/>
      <name val="Arial"/>
      <family val="2"/>
    </font>
    <font>
      <sz val="12"/>
      <color indexed="9"/>
      <name val="Arial"/>
      <family val="2"/>
    </font>
    <font>
      <b/>
      <sz val="10"/>
      <color theme="1"/>
      <name val="Arial"/>
      <family val="2"/>
    </font>
    <font>
      <sz val="14"/>
      <color indexed="9"/>
      <name val="Arial"/>
      <family val="2"/>
    </font>
    <font>
      <sz val="10"/>
      <color rgb="FFFF0000"/>
      <name val="Arial"/>
      <family val="2"/>
    </font>
    <font>
      <sz val="10"/>
      <color rgb="FF0074BC"/>
      <name val="Arial"/>
      <family val="2"/>
    </font>
    <font>
      <sz val="8"/>
      <color theme="4" tint="-0.24994659260841701"/>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12"/>
      <name val="Arial"/>
      <family val="2"/>
    </font>
    <font>
      <b/>
      <sz val="16"/>
      <name val="Arial"/>
      <family val="2"/>
    </font>
    <font>
      <u/>
      <sz val="10"/>
      <color theme="1"/>
      <name val="Arial"/>
      <family val="2"/>
    </font>
    <font>
      <sz val="10"/>
      <color indexed="16"/>
      <name val="Arial"/>
      <family val="2"/>
    </font>
    <font>
      <b/>
      <sz val="10"/>
      <name val="Helvetica"/>
    </font>
    <font>
      <sz val="10"/>
      <color indexed="59"/>
      <name val="Arial"/>
      <family val="2"/>
    </font>
    <font>
      <b/>
      <sz val="12"/>
      <color theme="1"/>
      <name val="Arial"/>
      <family val="2"/>
    </font>
    <font>
      <b/>
      <sz val="10"/>
      <name val="Helvetica-Narrow"/>
      <family val="2"/>
    </font>
    <font>
      <b/>
      <sz val="10"/>
      <name val="Helvetica-Narrow"/>
    </font>
    <font>
      <sz val="10"/>
      <name val="Helvetica"/>
    </font>
    <font>
      <b/>
      <sz val="10"/>
      <color rgb="FF0074BC"/>
      <name val="Arial"/>
      <family val="2"/>
    </font>
    <font>
      <sz val="10"/>
      <color indexed="23"/>
      <name val="Arial"/>
      <family val="2"/>
    </font>
    <font>
      <b/>
      <sz val="16"/>
      <color rgb="FF25346A"/>
      <name val="Arial"/>
      <family val="2"/>
    </font>
    <font>
      <b/>
      <sz val="22"/>
      <color theme="1"/>
      <name val="Calibri"/>
      <family val="2"/>
      <scheme val="minor"/>
    </font>
    <font>
      <sz val="22"/>
      <color theme="1"/>
      <name val="Calibri"/>
      <family val="2"/>
      <scheme val="minor"/>
    </font>
    <font>
      <sz val="22"/>
      <color theme="0" tint="-0.499984740745262"/>
      <name val="Calibri"/>
      <family val="2"/>
      <scheme val="minor"/>
    </font>
    <font>
      <b/>
      <sz val="22"/>
      <color rgb="FFFF0000"/>
      <name val="Calibri"/>
      <family val="2"/>
      <scheme val="minor"/>
    </font>
    <font>
      <sz val="11"/>
      <color theme="0" tint="-0.499984740745262"/>
      <name val="Calibri"/>
      <family val="2"/>
      <scheme val="minor"/>
    </font>
    <font>
      <b/>
      <sz val="22"/>
      <color theme="0"/>
      <name val="Calibri"/>
      <family val="2"/>
      <scheme val="minor"/>
    </font>
    <font>
      <b/>
      <sz val="11"/>
      <color rgb="FF313D72"/>
      <name val="Calibri"/>
      <family val="2"/>
      <scheme val="minor"/>
    </font>
    <font>
      <u/>
      <sz val="10"/>
      <color theme="10"/>
      <name val="Arial"/>
      <family val="2"/>
    </font>
    <font>
      <u/>
      <sz val="11"/>
      <color theme="10"/>
      <name val="Calibri"/>
      <family val="2"/>
      <scheme val="minor"/>
    </font>
  </fonts>
  <fills count="52">
    <fill>
      <patternFill patternType="none"/>
    </fill>
    <fill>
      <patternFill patternType="gray125"/>
    </fill>
    <fill>
      <patternFill patternType="solid">
        <fgColor theme="0" tint="-0.14996795556505021"/>
        <bgColor indexed="64"/>
      </patternFill>
    </fill>
    <fill>
      <patternFill patternType="solid">
        <fgColor rgb="FFFFFFCC"/>
        <bgColor indexed="64"/>
      </patternFill>
    </fill>
    <fill>
      <patternFill patternType="mediumGray">
        <fgColor theme="1" tint="0.34998626667073579"/>
        <bgColor indexed="65"/>
      </patternFill>
    </fill>
    <fill>
      <patternFill patternType="lightUp">
        <fgColor indexed="23"/>
        <bgColor indexed="9"/>
      </patternFill>
    </fill>
    <fill>
      <patternFill patternType="solid">
        <fgColor theme="0"/>
        <bgColor indexed="64"/>
      </patternFill>
    </fill>
    <fill>
      <patternFill patternType="lightVertical">
        <fgColor theme="6" tint="0.39994506668294322"/>
        <bgColor indexed="9"/>
      </patternFill>
    </fill>
    <fill>
      <patternFill patternType="lightVertical">
        <fgColor rgb="FFFFC000"/>
        <bgColor indexed="9"/>
      </patternFill>
    </fill>
    <fill>
      <patternFill patternType="lightVertical">
        <fgColor rgb="FFC00000"/>
        <bgColor indexed="9"/>
      </patternFill>
    </fill>
    <fill>
      <patternFill patternType="solid">
        <fgColor rgb="FFBEE5E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63"/>
        <bgColor indexed="64"/>
      </patternFill>
    </fill>
    <fill>
      <patternFill patternType="solid">
        <fgColor theme="9" tint="0.59996337778862885"/>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lightUp">
        <fgColor indexed="23"/>
      </patternFill>
    </fill>
    <fill>
      <patternFill patternType="solid">
        <fgColor rgb="FF25346A"/>
        <bgColor indexed="64"/>
      </patternFill>
    </fill>
    <fill>
      <patternFill patternType="solid">
        <fgColor theme="0" tint="-0.249977111117893"/>
        <bgColor indexed="64"/>
      </patternFill>
    </fill>
  </fills>
  <borders count="40">
    <border>
      <left/>
      <right/>
      <top/>
      <bottom/>
      <diagonal/>
    </border>
    <border>
      <left/>
      <right/>
      <top/>
      <bottom style="medium">
        <color auto="1"/>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top style="dashed">
        <color theme="1" tint="0.34998626667073579"/>
      </top>
      <bottom/>
      <diagonal/>
    </border>
    <border>
      <left style="thin">
        <color auto="1"/>
      </left>
      <right style="thin">
        <color auto="1"/>
      </right>
      <top style="thin">
        <color auto="1"/>
      </top>
      <bottom style="thin">
        <color auto="1"/>
      </bottom>
      <diagonal/>
    </border>
    <border>
      <left/>
      <right/>
      <top style="thin">
        <color theme="1" tint="0.34998626667073579"/>
      </top>
      <bottom/>
      <diagonal/>
    </border>
    <border>
      <left/>
      <right/>
      <top style="thin">
        <color theme="1" tint="0.34998626667073579"/>
      </top>
      <bottom style="thin">
        <color theme="1" tint="0.34998626667073579"/>
      </bottom>
      <diagonal/>
    </border>
    <border>
      <left/>
      <right/>
      <top style="thin">
        <color theme="1" tint="0.34998626667073579"/>
      </top>
      <bottom style="double">
        <color theme="1" tint="0.34998626667073579"/>
      </bottom>
      <diagonal/>
    </border>
    <border>
      <left style="thin">
        <color indexed="23"/>
      </left>
      <right style="thin">
        <color indexed="23"/>
      </right>
      <top/>
      <bottom style="thin">
        <color indexed="23"/>
      </bottom>
      <diagonal/>
    </border>
    <border>
      <left style="thin">
        <color indexed="55"/>
      </left>
      <right style="thin">
        <color indexed="55"/>
      </right>
      <top style="thin">
        <color indexed="55"/>
      </top>
      <bottom style="thin">
        <color indexed="55"/>
      </bottom>
      <diagonal/>
    </border>
    <border>
      <left style="hair">
        <color auto="1"/>
      </left>
      <right style="hair">
        <color auto="1"/>
      </right>
      <top style="hair">
        <color auto="1"/>
      </top>
      <bottom style="hair">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55"/>
      </left>
      <right style="thin">
        <color indexed="55"/>
      </right>
      <top style="thin">
        <color indexed="55"/>
      </top>
      <bottom style="thin">
        <color auto="1"/>
      </bottom>
      <diagonal/>
    </border>
    <border>
      <left style="thin">
        <color rgb="FFC00000"/>
      </left>
      <right style="thin">
        <color rgb="FFC00000"/>
      </right>
      <top style="thin">
        <color rgb="FFC00000"/>
      </top>
      <bottom style="thin">
        <color rgb="FFC00000"/>
      </bottom>
      <diagonal/>
    </border>
    <border>
      <left/>
      <right/>
      <top style="dotted">
        <color indexed="55"/>
      </top>
      <bottom style="dotted">
        <color indexed="55"/>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theme="1"/>
      </top>
      <bottom style="thin">
        <color theme="1"/>
      </bottom>
      <diagonal/>
    </border>
    <border>
      <left style="thin">
        <color indexed="59"/>
      </left>
      <right style="thin">
        <color indexed="59"/>
      </right>
      <top style="thin">
        <color indexed="59"/>
      </top>
      <bottom style="thin">
        <color indexed="59"/>
      </bottom>
      <diagonal/>
    </border>
    <border>
      <left style="thin">
        <color indexed="23"/>
      </left>
      <right style="thin">
        <color indexed="23"/>
      </right>
      <top style="thin">
        <color indexed="23"/>
      </top>
      <bottom style="thin">
        <color indexed="23"/>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theme="1"/>
      </left>
      <right/>
      <top style="thin">
        <color theme="0"/>
      </top>
      <bottom style="thin">
        <color theme="0"/>
      </bottom>
      <diagonal/>
    </border>
    <border>
      <left/>
      <right/>
      <top style="thin">
        <color theme="0"/>
      </top>
      <bottom style="thin">
        <color theme="0"/>
      </bottom>
      <diagonal/>
    </border>
    <border>
      <left/>
      <right style="double">
        <color theme="1"/>
      </right>
      <top style="thin">
        <color theme="0"/>
      </top>
      <bottom style="thin">
        <color theme="0"/>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88">
    <xf numFmtId="0" fontId="0" fillId="0" borderId="0"/>
    <xf numFmtId="0" fontId="2" fillId="0" borderId="1" applyNumberFormat="0" applyAlignment="0"/>
    <xf numFmtId="0" fontId="54" fillId="0" borderId="0" applyNumberFormat="0" applyFill="0" applyBorder="0" applyAlignment="0"/>
    <xf numFmtId="0" fontId="3" fillId="0" borderId="0" applyNumberFormat="0" applyFill="0" applyBorder="0" applyAlignment="0"/>
    <xf numFmtId="0" fontId="4" fillId="2" borderId="2" applyNumberFormat="0" applyAlignment="0"/>
    <xf numFmtId="0" fontId="5" fillId="2" borderId="2" applyNumberFormat="0" applyAlignment="0" applyProtection="0"/>
    <xf numFmtId="0" fontId="6" fillId="0" borderId="0" applyNumberFormat="0" applyFill="0" applyBorder="0" applyAlignment="0"/>
    <xf numFmtId="0" fontId="7" fillId="0" borderId="0" applyNumberFormat="0" applyFill="0" applyBorder="0" applyAlignment="0"/>
    <xf numFmtId="0" fontId="5" fillId="0" borderId="3" applyNumberFormat="0" applyFont="0" applyFill="0" applyAlignment="0" applyProtection="0"/>
    <xf numFmtId="0" fontId="8" fillId="50" borderId="4" applyNumberFormat="0">
      <alignment horizontal="centerContinuous" vertical="center" wrapText="1"/>
    </xf>
    <xf numFmtId="0" fontId="5" fillId="0" borderId="5" applyNumberFormat="0" applyFont="0" applyFill="0" applyAlignment="0" applyProtection="0"/>
    <xf numFmtId="0" fontId="5" fillId="0" borderId="6" applyNumberFormat="0" applyFont="0" applyFill="0" applyAlignment="0" applyProtection="0"/>
    <xf numFmtId="0" fontId="5" fillId="0" borderId="7" applyNumberFormat="0" applyFont="0" applyFill="0" applyAlignment="0" applyProtection="0"/>
    <xf numFmtId="0" fontId="5" fillId="0" borderId="2" applyNumberFormat="0" applyAlignment="0"/>
    <xf numFmtId="177" fontId="5" fillId="0" borderId="0" applyFont="0" applyFill="0" applyBorder="0" applyAlignment="0" applyProtection="0"/>
    <xf numFmtId="0" fontId="9" fillId="2" borderId="2" applyNumberFormat="0"/>
    <xf numFmtId="0" fontId="5" fillId="3" borderId="2" applyNumberFormat="0" applyAlignment="0"/>
    <xf numFmtId="0" fontId="5" fillId="4" borderId="2" applyNumberFormat="0" applyFont="0" applyAlignment="0"/>
    <xf numFmtId="165" fontId="4" fillId="0" borderId="2">
      <alignment horizontal="center"/>
    </xf>
    <xf numFmtId="0" fontId="20" fillId="8" borderId="11">
      <alignment horizontal="center"/>
    </xf>
    <xf numFmtId="167" fontId="13" fillId="0" borderId="9">
      <alignment horizontal="center"/>
    </xf>
    <xf numFmtId="0" fontId="14" fillId="0" borderId="0" applyFill="0" applyBorder="0">
      <alignment vertical="center"/>
    </xf>
    <xf numFmtId="0" fontId="24" fillId="3" borderId="10" applyNumberFormat="0" applyAlignment="0">
      <alignment vertical="center"/>
    </xf>
    <xf numFmtId="0" fontId="18" fillId="50" borderId="0"/>
    <xf numFmtId="0" fontId="21" fillId="50" borderId="0"/>
    <xf numFmtId="0" fontId="19" fillId="50" borderId="0"/>
    <xf numFmtId="0" fontId="20" fillId="7" borderId="11">
      <alignment horizontal="center"/>
    </xf>
    <xf numFmtId="0" fontId="20" fillId="9" borderId="11">
      <alignment horizontal="center"/>
    </xf>
    <xf numFmtId="0" fontId="23" fillId="10" borderId="11" applyNumberFormat="0"/>
    <xf numFmtId="166" fontId="4" fillId="0" borderId="2">
      <alignment horizontal="center"/>
    </xf>
    <xf numFmtId="43" fontId="25" fillId="0" borderId="0" applyFont="0" applyFill="0" applyBorder="0" applyAlignment="0" applyProtection="0"/>
    <xf numFmtId="41" fontId="25" fillId="0" borderId="0" applyFont="0" applyFill="0" applyBorder="0" applyAlignment="0" applyProtection="0"/>
    <xf numFmtId="44" fontId="25" fillId="0" borderId="0" applyFont="0" applyFill="0" applyBorder="0" applyAlignment="0" applyProtection="0"/>
    <xf numFmtId="42" fontId="25" fillId="0" borderId="0" applyFont="0" applyFill="0" applyBorder="0" applyAlignment="0" applyProtection="0"/>
    <xf numFmtId="9" fontId="25" fillId="0" borderId="0" applyFont="0" applyFill="0" applyBorder="0" applyAlignment="0" applyProtection="0"/>
    <xf numFmtId="0" fontId="26" fillId="0" borderId="0" applyNumberFormat="0" applyFill="0" applyBorder="0" applyAlignment="0" applyProtection="0"/>
    <xf numFmtId="0" fontId="27" fillId="0" borderId="12" applyNumberFormat="0" applyFill="0" applyAlignment="0" applyProtection="0"/>
    <xf numFmtId="0" fontId="28" fillId="0" borderId="13" applyNumberFormat="0" applyFill="0" applyAlignment="0" applyProtection="0"/>
    <xf numFmtId="0" fontId="29" fillId="0" borderId="14" applyNumberFormat="0" applyFill="0" applyAlignment="0" applyProtection="0"/>
    <xf numFmtId="0" fontId="29" fillId="0" borderId="0" applyNumberFormat="0" applyFill="0" applyBorder="0" applyAlignment="0" applyProtection="0"/>
    <xf numFmtId="0" fontId="30" fillId="11" borderId="0" applyNumberFormat="0" applyBorder="0" applyAlignment="0" applyProtection="0"/>
    <xf numFmtId="0" fontId="31" fillId="12" borderId="0" applyNumberFormat="0" applyBorder="0" applyAlignment="0" applyProtection="0"/>
    <xf numFmtId="0" fontId="32" fillId="13" borderId="0" applyNumberFormat="0" applyBorder="0" applyAlignment="0" applyProtection="0"/>
    <xf numFmtId="0" fontId="33" fillId="14" borderId="15" applyNumberFormat="0" applyAlignment="0" applyProtection="0"/>
    <xf numFmtId="0" fontId="34" fillId="15" borderId="16" applyNumberFormat="0" applyAlignment="0" applyProtection="0"/>
    <xf numFmtId="0" fontId="35" fillId="15" borderId="15" applyNumberFormat="0" applyAlignment="0" applyProtection="0"/>
    <xf numFmtId="0" fontId="36" fillId="0" borderId="17" applyNumberFormat="0" applyFill="0" applyAlignment="0" applyProtection="0"/>
    <xf numFmtId="0" fontId="37" fillId="16" borderId="18" applyNumberFormat="0" applyAlignment="0" applyProtection="0"/>
    <xf numFmtId="0" fontId="38" fillId="0" borderId="0" applyNumberFormat="0" applyFill="0" applyBorder="0" applyAlignment="0" applyProtection="0"/>
    <xf numFmtId="0" fontId="25" fillId="17" borderId="19" applyNumberFormat="0" applyFont="0" applyAlignment="0" applyProtection="0"/>
    <xf numFmtId="0" fontId="39" fillId="0" borderId="0" applyNumberFormat="0" applyFill="0" applyBorder="0" applyAlignment="0" applyProtection="0"/>
    <xf numFmtId="0" fontId="40" fillId="0" borderId="20" applyNumberFormat="0" applyFill="0" applyAlignment="0" applyProtection="0"/>
    <xf numFmtId="0" fontId="4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41" fillId="21" borderId="0" applyNumberFormat="0" applyBorder="0" applyAlignment="0" applyProtection="0"/>
    <xf numFmtId="0" fontId="4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41" fillId="29" borderId="0" applyNumberFormat="0" applyBorder="0" applyAlignment="0" applyProtection="0"/>
    <xf numFmtId="0" fontId="4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41" fillId="33" borderId="0" applyNumberFormat="0" applyBorder="0" applyAlignment="0" applyProtection="0"/>
    <xf numFmtId="0" fontId="4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41" fillId="41" borderId="0" applyNumberFormat="0" applyBorder="0" applyAlignment="0" applyProtection="0"/>
    <xf numFmtId="169" fontId="13" fillId="0" borderId="9">
      <alignment horizontal="center"/>
      <protection locked="0"/>
    </xf>
    <xf numFmtId="0" fontId="42" fillId="43" borderId="0" applyNumberFormat="0" applyProtection="0">
      <alignment horizontal="left"/>
    </xf>
    <xf numFmtId="170" fontId="17" fillId="0" borderId="0" applyFill="0" applyBorder="0" applyAlignment="0" applyProtection="0"/>
    <xf numFmtId="0" fontId="42" fillId="43" borderId="0" applyNumberFormat="0" applyProtection="0">
      <alignment horizontal="left"/>
    </xf>
    <xf numFmtId="164" fontId="25" fillId="0" borderId="0" applyFont="0" applyFill="0" applyBorder="0" applyAlignment="0" applyProtection="0"/>
    <xf numFmtId="175" fontId="17" fillId="0" borderId="0" applyFont="0" applyFill="0" applyBorder="0" applyAlignment="0" applyProtection="0"/>
    <xf numFmtId="176" fontId="45" fillId="44" borderId="22"/>
    <xf numFmtId="178" fontId="5" fillId="6" borderId="0" applyFont="0" applyFill="0" applyBorder="0" applyAlignment="0" applyProtection="0">
      <alignment horizontal="right"/>
    </xf>
    <xf numFmtId="0" fontId="47" fillId="42" borderId="27" applyNumberFormat="0"/>
    <xf numFmtId="164" fontId="5" fillId="0" borderId="0" applyFont="0" applyFill="0" applyBorder="0" applyAlignment="0" applyProtection="0"/>
    <xf numFmtId="186" fontId="53" fillId="49" borderId="28"/>
    <xf numFmtId="0" fontId="62" fillId="0" borderId="0" applyNumberFormat="0" applyFill="0" applyBorder="0" applyAlignment="0" applyProtection="0"/>
  </cellStyleXfs>
  <cellXfs count="144">
    <xf numFmtId="0" fontId="0" fillId="0" borderId="0" xfId="0"/>
    <xf numFmtId="0" fontId="0" fillId="0" borderId="0" xfId="0"/>
    <xf numFmtId="0" fontId="2" fillId="0" borderId="1" xfId="1"/>
    <xf numFmtId="0" fontId="54" fillId="0" borderId="0" xfId="2"/>
    <xf numFmtId="0" fontId="3" fillId="0" borderId="0" xfId="3"/>
    <xf numFmtId="0" fontId="0" fillId="0" borderId="0" xfId="0" applyAlignment="1">
      <alignment horizontal="right"/>
    </xf>
    <xf numFmtId="0" fontId="4" fillId="2" borderId="2" xfId="4" applyAlignment="1">
      <alignment horizontal="right"/>
    </xf>
    <xf numFmtId="164" fontId="4" fillId="2" borderId="2" xfId="4" applyNumberFormat="1" applyAlignment="1">
      <alignment horizontal="right"/>
    </xf>
    <xf numFmtId="0" fontId="5" fillId="2" borderId="2" xfId="5"/>
    <xf numFmtId="0" fontId="6" fillId="0" borderId="0" xfId="6"/>
    <xf numFmtId="0" fontId="7" fillId="0" borderId="0" xfId="7"/>
    <xf numFmtId="0" fontId="0" fillId="0" borderId="3" xfId="8" applyFont="1"/>
    <xf numFmtId="0" fontId="8" fillId="50" borderId="4" xfId="9">
      <alignment horizontal="centerContinuous" vertical="center" wrapText="1"/>
    </xf>
    <xf numFmtId="0" fontId="0" fillId="0" borderId="5" xfId="10" applyFont="1"/>
    <xf numFmtId="0" fontId="0" fillId="0" borderId="6" xfId="11" applyFont="1"/>
    <xf numFmtId="0" fontId="0" fillId="0" borderId="0" xfId="0"/>
    <xf numFmtId="0" fontId="0" fillId="0" borderId="7" xfId="12" applyFont="1"/>
    <xf numFmtId="0" fontId="5" fillId="0" borderId="2" xfId="13"/>
    <xf numFmtId="177" fontId="0" fillId="0" borderId="0" xfId="14" applyFont="1"/>
    <xf numFmtId="0" fontId="9" fillId="2" borderId="2" xfId="15"/>
    <xf numFmtId="0" fontId="0" fillId="3" borderId="2" xfId="16" applyFont="1"/>
    <xf numFmtId="0" fontId="4" fillId="2" borderId="2" xfId="4"/>
    <xf numFmtId="0" fontId="0" fillId="0" borderId="0" xfId="0"/>
    <xf numFmtId="0" fontId="0" fillId="4" borderId="2" xfId="17" applyFont="1"/>
    <xf numFmtId="0" fontId="20" fillId="8" borderId="11" xfId="19">
      <alignment horizontal="center"/>
    </xf>
    <xf numFmtId="0" fontId="5" fillId="0" borderId="0" xfId="0" applyFont="1"/>
    <xf numFmtId="0" fontId="10" fillId="0" borderId="0" xfId="6" applyFont="1"/>
    <xf numFmtId="0" fontId="4" fillId="2" borderId="2" xfId="4" applyAlignment="1">
      <alignment horizontal="center"/>
    </xf>
    <xf numFmtId="2" fontId="4" fillId="2" borderId="2" xfId="4" applyNumberFormat="1" applyAlignment="1">
      <alignment horizontal="center"/>
    </xf>
    <xf numFmtId="2" fontId="11" fillId="2" borderId="2" xfId="4" applyNumberFormat="1" applyFont="1" applyAlignment="1">
      <alignment horizontal="center"/>
    </xf>
    <xf numFmtId="165" fontId="4" fillId="0" borderId="2" xfId="18" applyNumberFormat="1">
      <alignment horizontal="center"/>
    </xf>
    <xf numFmtId="0" fontId="12" fillId="0" borderId="0" xfId="0" applyFont="1" applyAlignment="1">
      <alignment horizontal="center" vertical="center"/>
    </xf>
    <xf numFmtId="0" fontId="0" fillId="0" borderId="0" xfId="0" quotePrefix="1" applyAlignment="1">
      <alignment horizontal="center"/>
    </xf>
    <xf numFmtId="167" fontId="13" fillId="0" borderId="9" xfId="20" applyNumberFormat="1" applyFont="1" applyProtection="1">
      <alignment horizontal="center"/>
      <protection locked="0"/>
    </xf>
    <xf numFmtId="0" fontId="0" fillId="0" borderId="0" xfId="0" applyAlignment="1">
      <alignment horizontal="center"/>
    </xf>
    <xf numFmtId="0" fontId="14" fillId="0" borderId="0" xfId="21">
      <alignment vertical="center"/>
    </xf>
    <xf numFmtId="0" fontId="16" fillId="3" borderId="10" xfId="22" applyFont="1" applyAlignment="1">
      <alignment horizontal="center" vertical="center"/>
    </xf>
    <xf numFmtId="0" fontId="0" fillId="0" borderId="0" xfId="0"/>
    <xf numFmtId="0" fontId="2" fillId="0" borderId="1" xfId="1" applyAlignment="1">
      <alignment horizontal="left"/>
    </xf>
    <xf numFmtId="0" fontId="0" fillId="0" borderId="0" xfId="0"/>
    <xf numFmtId="0" fontId="17" fillId="0" borderId="0" xfId="0" applyFont="1"/>
    <xf numFmtId="0" fontId="18" fillId="50" borderId="0" xfId="23"/>
    <xf numFmtId="0" fontId="21" fillId="50" borderId="0" xfId="24"/>
    <xf numFmtId="0" fontId="19" fillId="50" borderId="0" xfId="25"/>
    <xf numFmtId="0" fontId="20" fillId="7" borderId="11" xfId="26">
      <alignment horizontal="center"/>
    </xf>
    <xf numFmtId="0" fontId="20" fillId="9" borderId="11" xfId="27">
      <alignment horizontal="center"/>
    </xf>
    <xf numFmtId="0" fontId="23" fillId="10" borderId="11" xfId="28"/>
    <xf numFmtId="166" fontId="4" fillId="0" borderId="2" xfId="29">
      <alignment horizontal="center"/>
    </xf>
    <xf numFmtId="169" fontId="13" fillId="0" borderId="9" xfId="76">
      <alignment horizontal="center"/>
      <protection locked="0"/>
    </xf>
    <xf numFmtId="0" fontId="0" fillId="0" borderId="0" xfId="0"/>
    <xf numFmtId="0" fontId="5" fillId="0" borderId="2" xfId="13" applyAlignment="1">
      <alignment horizontal="center"/>
    </xf>
    <xf numFmtId="0" fontId="0" fillId="0" borderId="0" xfId="0"/>
    <xf numFmtId="171" fontId="6" fillId="0" borderId="0" xfId="6" applyNumberFormat="1" applyAlignment="1">
      <alignment horizontal="left"/>
    </xf>
    <xf numFmtId="172" fontId="23" fillId="10" borderId="11" xfId="28" applyNumberFormat="1" applyAlignment="1">
      <alignment horizontal="center"/>
    </xf>
    <xf numFmtId="173" fontId="23" fillId="10" borderId="11" xfId="28" applyNumberFormat="1" applyAlignment="1">
      <alignment horizontal="center"/>
    </xf>
    <xf numFmtId="174" fontId="17" fillId="6" borderId="21" xfId="0" applyNumberFormat="1" applyFont="1" applyFill="1" applyBorder="1"/>
    <xf numFmtId="164" fontId="0" fillId="0" borderId="0" xfId="80" applyFont="1"/>
    <xf numFmtId="0" fontId="0" fillId="0" borderId="0" xfId="0"/>
    <xf numFmtId="175" fontId="0" fillId="0" borderId="0" xfId="81" applyFont="1"/>
    <xf numFmtId="168" fontId="8" fillId="50" borderId="4" xfId="9" applyNumberFormat="1">
      <alignment horizontal="centerContinuous" vertical="center" wrapText="1"/>
    </xf>
    <xf numFmtId="176" fontId="45" fillId="44" borderId="22" xfId="82"/>
    <xf numFmtId="178" fontId="5" fillId="6" borderId="0" xfId="83" applyFont="1" applyFill="1" applyBorder="1" applyAlignment="1">
      <alignment horizontal="right"/>
    </xf>
    <xf numFmtId="0" fontId="43" fillId="0" borderId="0" xfId="0" applyFont="1" applyAlignment="1">
      <alignment horizontal="right"/>
    </xf>
    <xf numFmtId="0" fontId="10" fillId="0" borderId="23" xfId="0" applyFont="1" applyBorder="1" applyAlignment="1">
      <alignment horizontal="center"/>
    </xf>
    <xf numFmtId="0" fontId="46" fillId="0" borderId="0" xfId="0" applyFont="1" applyAlignment="1">
      <alignment horizontal="center"/>
    </xf>
    <xf numFmtId="0" fontId="5" fillId="6" borderId="25" xfId="0" applyFont="1" applyFill="1" applyBorder="1"/>
    <xf numFmtId="0" fontId="5" fillId="0" borderId="0" xfId="0" applyFont="1" applyBorder="1"/>
    <xf numFmtId="0" fontId="5" fillId="0" borderId="26" xfId="0" applyFont="1" applyFill="1" applyBorder="1"/>
    <xf numFmtId="179" fontId="5" fillId="6" borderId="24" xfId="0" applyNumberFormat="1" applyFont="1" applyFill="1" applyBorder="1" applyAlignment="1">
      <alignment horizontal="center"/>
    </xf>
    <xf numFmtId="180" fontId="23" fillId="10" borderId="11" xfId="28" applyNumberFormat="1"/>
    <xf numFmtId="0" fontId="23" fillId="10" borderId="11" xfId="28" applyAlignment="1">
      <alignment horizontal="center"/>
    </xf>
    <xf numFmtId="164" fontId="0" fillId="6" borderId="0" xfId="0" applyNumberFormat="1" applyFill="1"/>
    <xf numFmtId="164" fontId="0" fillId="6" borderId="6" xfId="11" applyNumberFormat="1" applyFont="1" applyFill="1"/>
    <xf numFmtId="164" fontId="0" fillId="0" borderId="6" xfId="11" applyNumberFormat="1" applyFont="1"/>
    <xf numFmtId="164" fontId="0" fillId="46" borderId="3" xfId="8" applyNumberFormat="1" applyFont="1" applyFill="1"/>
    <xf numFmtId="164" fontId="0" fillId="6" borderId="5" xfId="10" applyNumberFormat="1" applyFont="1" applyFill="1"/>
    <xf numFmtId="164" fontId="0" fillId="0" borderId="0" xfId="0" applyNumberFormat="1"/>
    <xf numFmtId="164" fontId="0" fillId="0" borderId="7" xfId="12" applyNumberFormat="1" applyFont="1"/>
    <xf numFmtId="164" fontId="0" fillId="45" borderId="6" xfId="11" applyNumberFormat="1" applyFont="1" applyFill="1"/>
    <xf numFmtId="164" fontId="0" fillId="45" borderId="3" xfId="8" applyNumberFormat="1" applyFont="1" applyFill="1"/>
    <xf numFmtId="164" fontId="0" fillId="45" borderId="5" xfId="10" applyNumberFormat="1" applyFont="1" applyFill="1"/>
    <xf numFmtId="164" fontId="0" fillId="45" borderId="0" xfId="0" applyNumberFormat="1" applyFill="1"/>
    <xf numFmtId="164" fontId="0" fillId="45" borderId="7" xfId="12" applyNumberFormat="1" applyFont="1" applyFill="1"/>
    <xf numFmtId="181" fontId="5" fillId="0" borderId="2" xfId="13" applyNumberFormat="1"/>
    <xf numFmtId="182" fontId="49" fillId="0" borderId="4" xfId="78" applyNumberFormat="1" applyFont="1" applyBorder="1"/>
    <xf numFmtId="182" fontId="17" fillId="0" borderId="4" xfId="78" applyNumberFormat="1" applyBorder="1"/>
    <xf numFmtId="183" fontId="50" fillId="47" borderId="4" xfId="0" applyNumberFormat="1" applyFont="1" applyFill="1" applyBorder="1" applyAlignment="1">
      <alignment horizontal="center"/>
    </xf>
    <xf numFmtId="182" fontId="17" fillId="0" borderId="4" xfId="78" applyNumberFormat="1" applyBorder="1" applyAlignment="1"/>
    <xf numFmtId="164" fontId="17" fillId="0" borderId="4" xfId="85" applyNumberFormat="1" applyFont="1" applyBorder="1" applyAlignment="1"/>
    <xf numFmtId="0" fontId="0" fillId="0" borderId="0" xfId="0" applyBorder="1" applyAlignment="1">
      <alignment horizontal="right"/>
    </xf>
    <xf numFmtId="0" fontId="0" fillId="0" borderId="0" xfId="0" quotePrefix="1"/>
    <xf numFmtId="0" fontId="20" fillId="0" borderId="0" xfId="0" applyFont="1"/>
    <xf numFmtId="0" fontId="17" fillId="0" borderId="0" xfId="0" quotePrefix="1" applyFont="1" applyAlignment="1">
      <alignment horizontal="left"/>
    </xf>
    <xf numFmtId="184" fontId="17" fillId="6" borderId="0" xfId="0" applyNumberFormat="1" applyFont="1" applyFill="1" applyAlignment="1">
      <alignment horizontal="left"/>
    </xf>
    <xf numFmtId="0" fontId="48" fillId="0" borderId="0" xfId="0" applyFont="1"/>
    <xf numFmtId="185" fontId="0" fillId="0" borderId="0" xfId="0" applyNumberFormat="1"/>
    <xf numFmtId="0" fontId="20" fillId="0" borderId="0" xfId="0" quotePrefix="1" applyFont="1"/>
    <xf numFmtId="164" fontId="0" fillId="48" borderId="0" xfId="0" applyNumberFormat="1" applyFill="1"/>
    <xf numFmtId="181" fontId="5" fillId="48" borderId="2" xfId="13" applyNumberFormat="1" applyFill="1"/>
    <xf numFmtId="164" fontId="17" fillId="48" borderId="4" xfId="85" applyNumberFormat="1" applyFont="1" applyFill="1" applyBorder="1" applyAlignment="1"/>
    <xf numFmtId="0" fontId="15" fillId="2" borderId="2" xfId="5" applyFont="1" applyAlignment="1">
      <alignment horizontal="center" vertical="center"/>
    </xf>
    <xf numFmtId="0" fontId="0" fillId="46" borderId="0" xfId="0" applyFill="1"/>
    <xf numFmtId="0" fontId="22" fillId="0" borderId="0" xfId="0" applyFont="1"/>
    <xf numFmtId="0" fontId="5" fillId="0" borderId="0" xfId="0" applyFont="1" applyFill="1" applyBorder="1"/>
    <xf numFmtId="0" fontId="51" fillId="0" borderId="0" xfId="0" applyFont="1" applyAlignment="1">
      <alignment horizontal="center"/>
    </xf>
    <xf numFmtId="0" fontId="51" fillId="0" borderId="0" xfId="0" applyFont="1" applyAlignment="1">
      <alignment horizontal="right"/>
    </xf>
    <xf numFmtId="179" fontId="5" fillId="2" borderId="2" xfId="5" applyNumberFormat="1" applyAlignment="1">
      <alignment horizontal="center"/>
    </xf>
    <xf numFmtId="0" fontId="52" fillId="10" borderId="11" xfId="28" applyFont="1" applyAlignment="1">
      <alignment horizontal="center"/>
    </xf>
    <xf numFmtId="0" fontId="22" fillId="0" borderId="0" xfId="0" applyFont="1" applyAlignment="1">
      <alignment horizontal="center"/>
    </xf>
    <xf numFmtId="186" fontId="53" fillId="49" borderId="28" xfId="86"/>
    <xf numFmtId="186" fontId="53" fillId="5" borderId="8" xfId="86" applyFill="1" applyBorder="1"/>
    <xf numFmtId="186" fontId="53" fillId="5" borderId="28" xfId="86" applyFill="1"/>
    <xf numFmtId="0" fontId="0" fillId="51" borderId="0" xfId="0" applyFill="1"/>
    <xf numFmtId="0" fontId="0" fillId="6" borderId="29" xfId="0" applyFill="1" applyBorder="1"/>
    <xf numFmtId="0" fontId="0" fillId="6" borderId="30" xfId="0" applyFill="1" applyBorder="1" applyAlignment="1"/>
    <xf numFmtId="0" fontId="0" fillId="6" borderId="31" xfId="0" applyFill="1" applyBorder="1" applyAlignment="1"/>
    <xf numFmtId="0" fontId="0" fillId="6" borderId="32" xfId="0" applyFill="1" applyBorder="1"/>
    <xf numFmtId="0" fontId="55" fillId="6" borderId="0" xfId="0" applyFont="1" applyFill="1" applyBorder="1" applyAlignment="1"/>
    <xf numFmtId="0" fontId="56" fillId="6" borderId="0" xfId="0" applyFont="1" applyFill="1" applyBorder="1" applyAlignment="1"/>
    <xf numFmtId="0" fontId="0" fillId="0" borderId="0" xfId="0" applyBorder="1" applyAlignment="1"/>
    <xf numFmtId="0" fontId="0" fillId="6" borderId="33" xfId="0" applyFill="1" applyBorder="1" applyAlignment="1"/>
    <xf numFmtId="0" fontId="57" fillId="0" borderId="0" xfId="0" applyFont="1" applyAlignment="1"/>
    <xf numFmtId="0" fontId="0" fillId="0" borderId="0" xfId="0" applyAlignment="1"/>
    <xf numFmtId="0" fontId="0" fillId="50" borderId="34" xfId="0" applyFill="1" applyBorder="1"/>
    <xf numFmtId="0" fontId="0" fillId="50" borderId="35" xfId="0" applyFill="1" applyBorder="1"/>
    <xf numFmtId="0" fontId="0" fillId="50" borderId="36" xfId="0" applyFill="1" applyBorder="1"/>
    <xf numFmtId="0" fontId="0" fillId="0" borderId="0" xfId="0" applyBorder="1"/>
    <xf numFmtId="0" fontId="0" fillId="6" borderId="33" xfId="0" applyFill="1" applyBorder="1"/>
    <xf numFmtId="0" fontId="58" fillId="6" borderId="0" xfId="0" applyFont="1" applyFill="1" applyBorder="1"/>
    <xf numFmtId="0" fontId="57" fillId="6" borderId="0" xfId="0" applyFont="1" applyFill="1" applyBorder="1"/>
    <xf numFmtId="0" fontId="59" fillId="0" borderId="0" xfId="0" applyFont="1" applyBorder="1"/>
    <xf numFmtId="0" fontId="60" fillId="50" borderId="35" xfId="0" applyFont="1" applyFill="1" applyBorder="1"/>
    <xf numFmtId="0" fontId="40" fillId="50" borderId="35" xfId="0" applyFont="1" applyFill="1" applyBorder="1"/>
    <xf numFmtId="0" fontId="0" fillId="6" borderId="32" xfId="0" applyFont="1" applyFill="1" applyBorder="1"/>
    <xf numFmtId="0" fontId="0" fillId="0" borderId="0" xfId="0" applyFont="1" applyBorder="1"/>
    <xf numFmtId="0" fontId="61" fillId="0" borderId="0" xfId="0" applyFont="1" applyBorder="1"/>
    <xf numFmtId="0" fontId="63" fillId="0" borderId="0" xfId="87" applyFont="1" applyBorder="1"/>
    <xf numFmtId="0" fontId="0" fillId="0" borderId="0" xfId="0" applyFont="1"/>
    <xf numFmtId="0" fontId="59" fillId="0" borderId="0" xfId="0" applyFont="1" applyBorder="1" applyAlignment="1">
      <alignment horizontal="right"/>
    </xf>
    <xf numFmtId="0" fontId="0" fillId="6" borderId="37" xfId="0" applyFill="1" applyBorder="1"/>
    <xf numFmtId="0" fontId="0" fillId="6" borderId="38" xfId="0" applyFill="1" applyBorder="1"/>
    <xf numFmtId="0" fontId="0" fillId="6" borderId="39" xfId="0" applyFill="1" applyBorder="1"/>
    <xf numFmtId="0" fontId="22" fillId="0" borderId="0" xfId="0" quotePrefix="1" applyFont="1"/>
    <xf numFmtId="0" fontId="62" fillId="0" borderId="0" xfId="87"/>
  </cellXfs>
  <cellStyles count="88">
    <cellStyle name="20 % - Akzent1" xfId="53" builtinId="30" hidden="1"/>
    <cellStyle name="20 % - Akzent2" xfId="57" builtinId="34" hidden="1"/>
    <cellStyle name="20 % - Akzent3" xfId="61" builtinId="38" hidden="1"/>
    <cellStyle name="20 % - Akzent4" xfId="65" builtinId="42" hidden="1"/>
    <cellStyle name="20 % - Akzent5" xfId="69" builtinId="46" hidden="1"/>
    <cellStyle name="20 % - Akzent6" xfId="73" builtinId="50" hidden="1"/>
    <cellStyle name="40 % - Akzent1" xfId="54" builtinId="31" hidden="1"/>
    <cellStyle name="40 % - Akzent2" xfId="58" builtinId="35" hidden="1"/>
    <cellStyle name="40 % - Akzent3" xfId="62" builtinId="39" hidden="1"/>
    <cellStyle name="40 % - Akzent4" xfId="66" builtinId="43" hidden="1"/>
    <cellStyle name="40 % - Akzent5" xfId="70" builtinId="47" hidden="1"/>
    <cellStyle name="40 % - Akzent6" xfId="74" builtinId="51" hidden="1"/>
    <cellStyle name="60 % - Akzent1" xfId="55" builtinId="32" hidden="1"/>
    <cellStyle name="60 % - Akzent2" xfId="59" builtinId="36" hidden="1"/>
    <cellStyle name="60 % - Akzent3" xfId="63" builtinId="40" hidden="1"/>
    <cellStyle name="60 % - Akzent4" xfId="67" builtinId="44" hidden="1"/>
    <cellStyle name="60 % - Akzent5" xfId="71" builtinId="48" hidden="1"/>
    <cellStyle name="60 % - Akzent6" xfId="75" builtinId="52" hidden="1"/>
    <cellStyle name="Akzent1" xfId="52" builtinId="29" hidden="1"/>
    <cellStyle name="Akzent2" xfId="56" builtinId="33" hidden="1"/>
    <cellStyle name="Akzent3" xfId="60" builtinId="37" hidden="1"/>
    <cellStyle name="Akzent4" xfId="64" builtinId="41" hidden="1"/>
    <cellStyle name="Akzent5" xfId="68" builtinId="45" hidden="1"/>
    <cellStyle name="Akzent6" xfId="72" builtinId="49" hidden="1"/>
    <cellStyle name="Annahme" xfId="28"/>
    <cellStyle name="Ausgabe" xfId="44" builtinId="21" hidden="1"/>
    <cellStyle name="Berechnung" xfId="45" builtinId="22" hidden="1"/>
    <cellStyle name="Bezeichnung_Eingabe" xfId="16"/>
    <cellStyle name="Blatt_1" xfId="23"/>
    <cellStyle name="Blatt_2" xfId="24"/>
    <cellStyle name="Blatt_3" xfId="25"/>
    <cellStyle name="Datum" xfId="83"/>
    <cellStyle name="Dezimal [0]" xfId="31" builtinId="6" hidden="1"/>
    <cellStyle name="Dezimal [0]" xfId="85" builtinId="6"/>
    <cellStyle name="Eingabe" xfId="43" builtinId="20" hidden="1"/>
    <cellStyle name="Einheit" xfId="6"/>
    <cellStyle name="Ergebnis" xfId="51" builtinId="25" hidden="1"/>
    <cellStyle name="Erklärender Text" xfId="50" builtinId="53" hidden="1"/>
    <cellStyle name="Ext_Link" xfId="82"/>
    <cellStyle name="Flag" xfId="86"/>
    <cellStyle name="Gut" xfId="40" builtinId="26" hidden="1"/>
    <cellStyle name="Hyperlink" xfId="77" builtinId="8" hidden="1"/>
    <cellStyle name="Hyperlink" xfId="79" builtinId="8" hidden="1"/>
    <cellStyle name="Hyperlink" xfId="87" builtinId="8"/>
    <cellStyle name="Hyperlink-Text" xfId="21"/>
    <cellStyle name="Komma" xfId="30" builtinId="3" hidden="1"/>
    <cellStyle name="Kommentar" xfId="22"/>
    <cellStyle name="Kontrolle_DEU" xfId="29"/>
    <cellStyle name="Kontrolle_ENG" xfId="18"/>
    <cellStyle name="Leere_Zelle" xfId="17"/>
    <cellStyle name="Neutral" xfId="42" builtinId="28" hidden="1"/>
    <cellStyle name="Notiz" xfId="49" builtinId="10" hidden="1"/>
    <cellStyle name="OffSheet" xfId="84"/>
    <cellStyle name="Prozent" xfId="34" builtinId="5" hidden="1"/>
    <cellStyle name="Prozent" xfId="78" builtinId="5"/>
    <cellStyle name="Quotient" xfId="14"/>
    <cellStyle name="Referenz_InSheet" xfId="13"/>
    <cellStyle name="Referenz_OffSheet" xfId="15"/>
    <cellStyle name="Schalter_DEU" xfId="20"/>
    <cellStyle name="Schalter_ENG" xfId="76"/>
    <cellStyle name="Schlecht" xfId="41" builtinId="27" hidden="1"/>
    <cellStyle name="Standard" xfId="0" builtinId="0" customBuiltin="1"/>
    <cellStyle name="Status_in_Arbeit" xfId="19"/>
    <cellStyle name="Status_in_Ordnung" xfId="26"/>
    <cellStyle name="Status_Pruefen" xfId="27"/>
    <cellStyle name="Tabellen_Ueb" xfId="9"/>
    <cellStyle name="Techn_Eingabe" xfId="4"/>
    <cellStyle name="Überschrift" xfId="35" builtinId="15" hidden="1"/>
    <cellStyle name="Überschrift 1" xfId="36" builtinId="16" hidden="1"/>
    <cellStyle name="Überschrift 2" xfId="37" builtinId="17" hidden="1"/>
    <cellStyle name="Überschrift 3" xfId="38" builtinId="18" hidden="1"/>
    <cellStyle name="Überschrift 4" xfId="39" builtinId="19" hidden="1"/>
    <cellStyle name="Ueb1" xfId="1"/>
    <cellStyle name="Ueb2" xfId="2"/>
    <cellStyle name="Ueb3" xfId="3"/>
    <cellStyle name="Ueb4" xfId="7"/>
    <cellStyle name="Verknüpfte Zelle" xfId="46" builtinId="24" hidden="1"/>
    <cellStyle name="Währung" xfId="32" builtinId="4" hidden="1"/>
    <cellStyle name="Währung [0]" xfId="33" builtinId="7" hidden="1"/>
    <cellStyle name="Warnender Text" xfId="48" builtinId="11" hidden="1"/>
    <cellStyle name="Zahl_Prozent" xfId="81"/>
    <cellStyle name="Zahl_Standard" xfId="80"/>
    <cellStyle name="Zeile_Abgrenzung" xfId="8"/>
    <cellStyle name="Zeile_Schlussbilanz" xfId="12"/>
    <cellStyle name="Zeile_Spalten-Summe" xfId="5"/>
    <cellStyle name="Zeile_Summe" xfId="11"/>
    <cellStyle name="Zeile_Zw-summe" xfId="10"/>
    <cellStyle name="Zelle überprüfen" xfId="47" builtinId="23" hidden="1"/>
  </cellStyles>
  <dxfs count="23">
    <dxf>
      <font>
        <condense val="0"/>
        <extend val="0"/>
        <color indexed="22"/>
      </font>
      <fill>
        <patternFill patternType="lightDown">
          <fgColor rgb="FFFF0000"/>
          <bgColor indexed="65"/>
        </patternFill>
      </fill>
      <border>
        <left style="thin">
          <color indexed="23"/>
        </left>
        <right style="thin">
          <color indexed="23"/>
        </right>
        <top style="thin">
          <color indexed="23"/>
        </top>
        <bottom style="thin">
          <color indexed="23"/>
        </bottom>
      </border>
    </dxf>
    <dxf>
      <font>
        <condense val="0"/>
        <extend val="0"/>
        <color indexed="42"/>
      </font>
      <fill>
        <patternFill patternType="lightUp">
          <fgColor indexed="22"/>
          <bgColor indexed="42"/>
        </patternFill>
      </fill>
      <border>
        <left style="thin">
          <color indexed="55"/>
        </left>
        <right style="thin">
          <color indexed="55"/>
        </right>
        <top style="thin">
          <color indexed="55"/>
        </top>
        <bottom style="thin">
          <color indexed="55"/>
        </bottom>
      </border>
    </dxf>
    <dxf>
      <fill>
        <patternFill patternType="lightUp">
          <fgColor theme="4" tint="-0.24994659260841701"/>
          <bgColor indexed="44"/>
        </patternFill>
      </fill>
      <border>
        <left style="thin">
          <color indexed="55"/>
        </left>
        <right style="thin">
          <color indexed="55"/>
        </right>
        <top style="thin">
          <color indexed="55"/>
        </top>
        <bottom style="thin">
          <color indexed="55"/>
        </bottom>
      </border>
    </dxf>
    <dxf>
      <fill>
        <patternFill patternType="lightUp">
          <fgColor indexed="55"/>
          <bgColor indexed="13"/>
        </patternFill>
      </fill>
      <border>
        <left style="thin">
          <color indexed="55"/>
        </left>
        <right style="thin">
          <color indexed="55"/>
        </right>
        <top style="thin">
          <color indexed="55"/>
        </top>
        <bottom style="thin">
          <color indexed="55"/>
        </bottom>
      </border>
    </dxf>
    <dxf>
      <fill>
        <patternFill>
          <bgColor indexed="44"/>
        </patternFill>
      </fill>
      <border>
        <top/>
        <bottom/>
      </border>
    </dxf>
    <dxf>
      <font>
        <b val="0"/>
        <i val="0"/>
        <condense val="0"/>
        <extend val="0"/>
        <color auto="1"/>
      </font>
      <fill>
        <patternFill>
          <bgColor indexed="43"/>
        </patternFill>
      </fill>
      <border>
        <top/>
        <bottom style="thin">
          <color indexed="34"/>
        </bottom>
      </border>
    </dxf>
    <dxf>
      <font>
        <color theme="5"/>
      </font>
      <fill>
        <patternFill>
          <bgColor theme="5"/>
        </patternFill>
      </fill>
      <border>
        <left style="thin">
          <color theme="5" tint="-0.24994659260841701"/>
        </left>
        <right style="thin">
          <color theme="5" tint="-0.24994659260841701"/>
        </right>
        <top style="thin">
          <color theme="5" tint="-0.24994659260841701"/>
        </top>
        <bottom style="thin">
          <color theme="5" tint="-0.24994659260841701"/>
        </bottom>
      </border>
    </dxf>
    <dxf>
      <font>
        <b/>
        <i val="0"/>
        <condense val="0"/>
        <extend val="0"/>
        <color indexed="10"/>
      </font>
      <fill>
        <patternFill patternType="solid">
          <fgColor indexed="14"/>
          <bgColor theme="0" tint="-0.14996795556505021"/>
        </patternFill>
      </fill>
      <border>
        <left style="thin">
          <color indexed="10"/>
        </left>
        <right style="thin">
          <color indexed="10"/>
        </right>
        <top style="thin">
          <color indexed="10"/>
        </top>
        <bottom style="thin">
          <color indexed="10"/>
        </bottom>
      </border>
    </dxf>
    <dxf>
      <font>
        <b/>
        <i val="0"/>
        <condense val="0"/>
        <extend val="0"/>
        <color indexed="10"/>
      </font>
      <fill>
        <patternFill patternType="solid">
          <fgColor indexed="14"/>
          <bgColor theme="0" tint="-0.14996795556505021"/>
        </patternFill>
      </fill>
      <border>
        <left style="thin">
          <color indexed="10"/>
        </left>
        <right style="thin">
          <color indexed="10"/>
        </right>
        <top style="thin">
          <color indexed="10"/>
        </top>
        <bottom style="thin">
          <color indexed="10"/>
        </bottom>
      </border>
    </dxf>
    <dxf>
      <font>
        <condense val="0"/>
        <extend val="0"/>
        <color indexed="10"/>
      </font>
    </dxf>
    <dxf>
      <font>
        <b/>
        <i val="0"/>
        <color rgb="FFDC1414"/>
      </font>
      <fill>
        <patternFill>
          <bgColor rgb="FFFEDAD6"/>
        </patternFill>
      </fill>
      <border>
        <left style="thin">
          <color rgb="FFDC1414"/>
        </left>
        <right style="thin">
          <color rgb="FFDC1414"/>
        </right>
        <top style="thin">
          <color rgb="FFDC1414"/>
        </top>
        <bottom style="thin">
          <color rgb="FFDC1414"/>
        </bottom>
        <vertical/>
        <horizontal/>
      </border>
    </dxf>
    <dxf>
      <font>
        <condense val="0"/>
        <extend val="0"/>
        <color indexed="22"/>
      </font>
      <fill>
        <patternFill patternType="lightDown">
          <fgColor rgb="FFFF0000"/>
          <bgColor indexed="65"/>
        </patternFill>
      </fill>
      <border>
        <left style="thin">
          <color indexed="23"/>
        </left>
        <right style="thin">
          <color indexed="23"/>
        </right>
        <top style="thin">
          <color indexed="23"/>
        </top>
        <bottom style="thin">
          <color indexed="23"/>
        </bottom>
      </border>
    </dxf>
    <dxf>
      <font>
        <b/>
        <i val="0"/>
        <color rgb="FFDC1414"/>
      </font>
      <fill>
        <patternFill>
          <bgColor rgb="FFFEDAD6"/>
        </patternFill>
      </fill>
      <border>
        <left style="thin">
          <color rgb="FFDC1414"/>
        </left>
        <right style="thin">
          <color rgb="FFDC1414"/>
        </right>
        <top style="thin">
          <color rgb="FFDC1414"/>
        </top>
        <bottom style="thin">
          <color rgb="FFDC1414"/>
        </bottom>
        <vertical/>
        <horizontal/>
      </border>
    </dxf>
    <dxf>
      <font>
        <b/>
        <i val="0"/>
        <color theme="0"/>
      </font>
      <fill>
        <patternFill>
          <bgColor theme="5"/>
        </patternFill>
      </fill>
    </dxf>
    <dxf>
      <font>
        <color theme="5"/>
      </font>
      <fill>
        <patternFill>
          <bgColor theme="5"/>
        </patternFill>
      </fill>
      <border>
        <left style="thin">
          <color theme="5" tint="-0.24994659260841701"/>
        </left>
        <right style="thin">
          <color theme="5" tint="-0.24994659260841701"/>
        </right>
        <top style="thin">
          <color theme="5" tint="-0.24994659260841701"/>
        </top>
        <bottom style="thin">
          <color theme="5" tint="-0.24994659260841701"/>
        </bottom>
      </border>
    </dxf>
    <dxf>
      <font>
        <color theme="5"/>
      </font>
      <fill>
        <patternFill>
          <bgColor theme="5"/>
        </patternFill>
      </fill>
      <border>
        <left style="thin">
          <color theme="5" tint="-0.24994659260841701"/>
        </left>
        <right style="thin">
          <color theme="5" tint="-0.24994659260841701"/>
        </right>
        <top style="thin">
          <color theme="5" tint="-0.24994659260841701"/>
        </top>
        <bottom style="thin">
          <color theme="5" tint="-0.24994659260841701"/>
        </bottom>
      </border>
    </dxf>
    <dxf>
      <font>
        <condense val="0"/>
        <extend val="0"/>
        <color indexed="12"/>
      </font>
      <fill>
        <patternFill>
          <bgColor theme="9" tint="0.79998168889431442"/>
        </patternFill>
      </fill>
    </dxf>
    <dxf>
      <font>
        <b/>
        <i val="0"/>
        <color rgb="FFDC1414"/>
      </font>
      <fill>
        <patternFill>
          <bgColor rgb="FFFEDAD6"/>
        </patternFill>
      </fill>
      <border>
        <left style="thin">
          <color rgb="FFDC1414"/>
        </left>
        <right style="thin">
          <color rgb="FFDC1414"/>
        </right>
        <top style="thin">
          <color rgb="FFDC1414"/>
        </top>
        <bottom style="thin">
          <color rgb="FFDC1414"/>
        </bottom>
        <vertical/>
        <horizontal/>
      </border>
    </dxf>
    <dxf>
      <font>
        <condense val="0"/>
        <extend val="0"/>
        <color indexed="22"/>
      </font>
    </dxf>
    <dxf>
      <font>
        <condense val="0"/>
        <extend val="0"/>
        <color indexed="22"/>
      </font>
    </dxf>
    <dxf>
      <font>
        <condense val="0"/>
        <extend val="0"/>
        <color indexed="10"/>
      </font>
    </dxf>
    <dxf>
      <font>
        <condense val="0"/>
        <extend val="0"/>
        <color indexed="12"/>
      </font>
      <fill>
        <patternFill>
          <bgColor theme="9" tint="0.79998168889431442"/>
        </patternFill>
      </fill>
    </dxf>
    <dxf>
      <font>
        <condense val="0"/>
        <extend val="0"/>
        <color indexed="12"/>
      </font>
      <fill>
        <patternFill>
          <bgColor theme="9" tint="0.79998168889431442"/>
        </patternFill>
      </fill>
    </dxf>
  </dxfs>
  <tableStyles count="0" defaultTableStyle="TableStyleMedium2" defaultPivotStyle="PivotStyleLight16"/>
  <colors>
    <mruColors>
      <color rgb="FF25346A"/>
      <color rgb="FFFF5050"/>
      <color rgb="FFFFFFCC"/>
      <color rgb="FF0074BC"/>
      <color rgb="FFBEE5E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15</xdr:row>
      <xdr:rowOff>0</xdr:rowOff>
    </xdr:from>
    <xdr:to>
      <xdr:col>12</xdr:col>
      <xdr:colOff>0</xdr:colOff>
      <xdr:row>36</xdr:row>
      <xdr:rowOff>0</xdr:rowOff>
    </xdr:to>
    <xdr:sp macro="" textlink="">
      <xdr:nvSpPr>
        <xdr:cNvPr id="2" name="TextBox 4"/>
        <xdr:cNvSpPr txBox="1"/>
      </xdr:nvSpPr>
      <xdr:spPr>
        <a:xfrm>
          <a:off x="390525" y="3895725"/>
          <a:ext cx="7620000" cy="3400425"/>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lang="en-AU" sz="2000" i="1">
              <a:solidFill>
                <a:schemeClr val="tx1">
                  <a:lumMod val="75000"/>
                  <a:lumOff val="25000"/>
                </a:schemeClr>
              </a:solidFill>
              <a:latin typeface="+mn-lt"/>
              <a:cs typeface="Arial" pitchFamily="34" charset="0"/>
            </a:rPr>
            <a:t>Bitte vor Nutzung dieser </a:t>
          </a:r>
          <a:r>
            <a:rPr lang="en-AU" sz="2000" i="1" baseline="0">
              <a:solidFill>
                <a:schemeClr val="tx1">
                  <a:lumMod val="75000"/>
                  <a:lumOff val="25000"/>
                </a:schemeClr>
              </a:solidFill>
              <a:latin typeface="+mn-lt"/>
              <a:cs typeface="Arial" pitchFamily="34" charset="0"/>
            </a:rPr>
            <a:t>Tutorial-Datei lesen</a:t>
          </a:r>
        </a:p>
        <a:p>
          <a:endParaRPr lang="en-AU" sz="1100" baseline="0">
            <a:solidFill>
              <a:schemeClr val="tx1">
                <a:lumMod val="75000"/>
                <a:lumOff val="25000"/>
              </a:schemeClr>
            </a:solidFill>
            <a:latin typeface="+mn-lt"/>
            <a:cs typeface="Arial" pitchFamily="34" charset="0"/>
          </a:endParaRPr>
        </a:p>
        <a:p>
          <a:r>
            <a:rPr lang="en-AU" sz="1100" b="1" baseline="0">
              <a:solidFill>
                <a:srgbClr val="313D72"/>
              </a:solidFill>
              <a:latin typeface="+mn-lt"/>
              <a:cs typeface="Arial" pitchFamily="34" charset="0"/>
            </a:rPr>
            <a:t>Inhalt</a:t>
          </a:r>
        </a:p>
        <a:p>
          <a:r>
            <a:rPr lang="en-AU" sz="1100" baseline="0">
              <a:solidFill>
                <a:schemeClr val="tx1">
                  <a:lumMod val="75000"/>
                  <a:lumOff val="25000"/>
                </a:schemeClr>
              </a:solidFill>
              <a:latin typeface="+mn-lt"/>
              <a:cs typeface="Arial" pitchFamily="34" charset="0"/>
            </a:rPr>
            <a:t>Dieses Tutorial wurde von der Smart Cap GmbH für Schulungszwecke erstellt. Die Inhalte dieser Datei wurden mit größter Sorgfalt zusammengestellt. Dennoch können für die Richtigkeit und Vollständigkeit keine Gewähr übernommen werden. Die Ergebnisse in dieser Tutorial-Datei basieren im wesentlichen auf den Eingabedaten dieser Datei. Diese sind so angelegt, dass sie von Anwendern leicht verändert werden können.</a:t>
          </a:r>
        </a:p>
        <a:p>
          <a:endParaRPr lang="en-AU" sz="1100" baseline="0">
            <a:solidFill>
              <a:schemeClr val="tx1">
                <a:lumMod val="75000"/>
                <a:lumOff val="25000"/>
              </a:schemeClr>
            </a:solidFill>
            <a:latin typeface="+mn-lt"/>
            <a:cs typeface="Arial" pitchFamily="34" charset="0"/>
          </a:endParaRPr>
        </a:p>
        <a:p>
          <a:r>
            <a:rPr lang="en-AU" sz="1100" b="1" baseline="0">
              <a:solidFill>
                <a:srgbClr val="313D72"/>
              </a:solidFill>
              <a:latin typeface="+mn-lt"/>
              <a:cs typeface="Arial" pitchFamily="34" charset="0"/>
            </a:rPr>
            <a:t>Haftungsausschluss</a:t>
          </a:r>
        </a:p>
        <a:p>
          <a:r>
            <a:rPr lang="en-AU" sz="1100" baseline="0">
              <a:solidFill>
                <a:schemeClr val="tx1">
                  <a:lumMod val="75000"/>
                  <a:lumOff val="25000"/>
                </a:schemeClr>
              </a:solidFill>
              <a:latin typeface="+mn-lt"/>
              <a:cs typeface="Arial" pitchFamily="34" charset="0"/>
            </a:rPr>
            <a:t>Die Smart Cap GmbH übernimmt keine Gewähr oder Haftung für die Plausibilität oder Richtigkeit dieser Eingabedaten und keine Gewähr oder Haftung für die Richtigkeit der aus diesen Eingabedaten resultierenden Ergebnisse. Auch haftet die Smart Cap GmbH nicht für Schäden, die einem Anwender im Vertrauen auf die Richtigkeit der Ergebnisse dieser Berechnungen entstehen. Eine Nutzung dieser Datei erfolgt auf eigenes Risiko. </a:t>
          </a:r>
        </a:p>
        <a:p>
          <a:endParaRPr lang="en-AU" sz="1100" baseline="0">
            <a:solidFill>
              <a:schemeClr val="tx1">
                <a:lumMod val="75000"/>
                <a:lumOff val="25000"/>
              </a:schemeClr>
            </a:solidFill>
            <a:latin typeface="+mn-lt"/>
            <a:cs typeface="Arial" pitchFamily="34" charset="0"/>
          </a:endParaRPr>
        </a:p>
        <a:p>
          <a:r>
            <a:rPr lang="en-AU" sz="1100" b="1" baseline="0">
              <a:solidFill>
                <a:srgbClr val="313D72"/>
              </a:solidFill>
              <a:latin typeface="+mn-lt"/>
              <a:cs typeface="Arial" pitchFamily="34" charset="0"/>
            </a:rPr>
            <a:t>Nutzung und Weitergabe</a:t>
          </a:r>
        </a:p>
        <a:p>
          <a:r>
            <a:rPr lang="en-AU" sz="1100" baseline="0">
              <a:solidFill>
                <a:schemeClr val="tx1">
                  <a:lumMod val="75000"/>
                  <a:lumOff val="25000"/>
                </a:schemeClr>
              </a:solidFill>
              <a:latin typeface="+mn-lt"/>
              <a:ea typeface="+mn-ea"/>
              <a:cs typeface="Arial" pitchFamily="34" charset="0"/>
            </a:rPr>
            <a:t>Dieses Tutorial wurde von www.financial-modelling-videos.de kostenlos zur Verfügung gestellt und und ist urheberrechtlich geschützt. Die Datei darf weitergeben werden, solange die Copyright- und Lizenzhinweise unverändert mit weitergegeben werden. Eine kommerzielle Nutzung dieser Datei ist untersagt.</a:t>
          </a:r>
        </a:p>
      </xdr:txBody>
    </xdr:sp>
    <xdr:clientData/>
  </xdr:twoCellAnchor>
  <xdr:twoCellAnchor>
    <xdr:from>
      <xdr:col>2</xdr:col>
      <xdr:colOff>0</xdr:colOff>
      <xdr:row>39</xdr:row>
      <xdr:rowOff>0</xdr:rowOff>
    </xdr:from>
    <xdr:to>
      <xdr:col>12</xdr:col>
      <xdr:colOff>0</xdr:colOff>
      <xdr:row>49</xdr:row>
      <xdr:rowOff>0</xdr:rowOff>
    </xdr:to>
    <xdr:sp macro="" textlink="">
      <xdr:nvSpPr>
        <xdr:cNvPr id="3" name="TextBox 4"/>
        <xdr:cNvSpPr txBox="1"/>
      </xdr:nvSpPr>
      <xdr:spPr>
        <a:xfrm>
          <a:off x="390525" y="8077200"/>
          <a:ext cx="7620000" cy="1905000"/>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lang="en-AU" sz="1050" b="1" baseline="0">
              <a:solidFill>
                <a:srgbClr val="313D72"/>
              </a:solidFill>
              <a:latin typeface="+mn-lt"/>
              <a:ea typeface="+mn-ea"/>
              <a:cs typeface="Arial" pitchFamily="34" charset="0"/>
            </a:rPr>
            <a:t>Profil</a:t>
          </a:r>
        </a:p>
        <a:p>
          <a:r>
            <a:rPr lang="de-DE" sz="1100">
              <a:solidFill>
                <a:schemeClr val="dk1"/>
              </a:solidFill>
              <a:effectLst/>
              <a:latin typeface="+mn-lt"/>
              <a:ea typeface="+mn-ea"/>
              <a:cs typeface="+mn-cs"/>
            </a:rPr>
            <a:t>Financial Modelling Videos bietet Intensiv-Video-Workshops, in denen Schritt für Schritt die Erstellung von professionellen Projekt-finanzierungs- und Cashflow-Modellen in Excel er­läutert wird. Die praxis­orientierten Modelle sind nach aktuellen, international akzeptierten Standards aufgebaut und erlauben den Nutzern höchstmögliche Transparenz und Flexibilität sowohl hin-sichtlich der Eingaben, als auch bezüglich der Projektbeurteilung zum Beispiel im Rahmen von Investitions- oder Kreditvergabe­entschei­dungen. </a:t>
          </a:r>
          <a:endParaRPr lang="de-DE" sz="1050">
            <a:effectLst/>
          </a:endParaRPr>
        </a:p>
        <a:p>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Neben Intensiv-Video-Workshops bietet die Smart Cap GmbH:</a:t>
          </a:r>
        </a:p>
        <a:p>
          <a:r>
            <a:rPr lang="de-DE" sz="1100">
              <a:solidFill>
                <a:schemeClr val="dk1"/>
              </a:solidFill>
              <a:effectLst/>
              <a:latin typeface="+mn-lt"/>
              <a:ea typeface="+mn-ea"/>
              <a:cs typeface="+mn-cs"/>
            </a:rPr>
            <a:t> 	• Erstellung individueller Finanzmodelle</a:t>
          </a:r>
          <a:endParaRPr lang="de-DE" sz="1050">
            <a:effectLst/>
          </a:endParaRPr>
        </a:p>
        <a:p>
          <a:r>
            <a:rPr lang="de-DE" sz="1100">
              <a:solidFill>
                <a:schemeClr val="dk1"/>
              </a:solidFill>
              <a:effectLst/>
              <a:latin typeface="+mn-lt"/>
              <a:ea typeface="+mn-ea"/>
              <a:cs typeface="+mn-cs"/>
            </a:rPr>
            <a:t>	• Modellreview und -optimierung	</a:t>
          </a:r>
          <a:endParaRPr lang="de-DE" sz="1050">
            <a:effectLst/>
          </a:endParaRPr>
        </a:p>
        <a:p>
          <a:r>
            <a:rPr lang="de-DE" sz="1100">
              <a:solidFill>
                <a:schemeClr val="dk1"/>
              </a:solidFill>
              <a:effectLst/>
              <a:latin typeface="+mn-lt"/>
              <a:ea typeface="+mn-ea"/>
              <a:cs typeface="+mn-cs"/>
            </a:rPr>
            <a:t>	• Seminare im Bereich Financial Modelling und Arbeiten mit Excel</a:t>
          </a:r>
          <a:endParaRPr lang="de-DE" sz="1050">
            <a:effectLst/>
          </a:endParaRPr>
        </a:p>
      </xdr:txBody>
    </xdr:sp>
    <xdr:clientData/>
  </xdr:twoCellAnchor>
  <xdr:twoCellAnchor editAs="oneCell">
    <xdr:from>
      <xdr:col>8</xdr:col>
      <xdr:colOff>134592</xdr:colOff>
      <xdr:row>1</xdr:row>
      <xdr:rowOff>94288</xdr:rowOff>
    </xdr:from>
    <xdr:to>
      <xdr:col>8</xdr:col>
      <xdr:colOff>134592</xdr:colOff>
      <xdr:row>2</xdr:row>
      <xdr:rowOff>314325</xdr:rowOff>
    </xdr:to>
    <xdr:pic>
      <xdr:nvPicPr>
        <xdr:cNvPr id="4" name="Grafik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97117" y="294313"/>
          <a:ext cx="2913408" cy="1239212"/>
        </a:xfrm>
        <a:prstGeom prst="rect">
          <a:avLst/>
        </a:prstGeom>
      </xdr:spPr>
    </xdr:pic>
    <xdr:clientData/>
  </xdr:twoCellAnchor>
  <xdr:twoCellAnchor editAs="oneCell">
    <xdr:from>
      <xdr:col>8</xdr:col>
      <xdr:colOff>0</xdr:colOff>
      <xdr:row>1</xdr:row>
      <xdr:rowOff>94288</xdr:rowOff>
    </xdr:from>
    <xdr:to>
      <xdr:col>11</xdr:col>
      <xdr:colOff>627408</xdr:colOff>
      <xdr:row>5</xdr:row>
      <xdr:rowOff>0</xdr:rowOff>
    </xdr:to>
    <xdr:pic>
      <xdr:nvPicPr>
        <xdr:cNvPr id="6" name="Grafik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62525" y="265738"/>
          <a:ext cx="2913408" cy="12392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152400</xdr:colOff>
      <xdr:row>2</xdr:row>
      <xdr:rowOff>207509</xdr:rowOff>
    </xdr:from>
    <xdr:to>
      <xdr:col>3</xdr:col>
      <xdr:colOff>660660</xdr:colOff>
      <xdr:row>4</xdr:row>
      <xdr:rowOff>28575</xdr:rowOff>
    </xdr:to>
    <xdr:sp macro="" textlink="">
      <xdr:nvSpPr>
        <xdr:cNvPr id="3" name="Ellipse 2"/>
        <xdr:cNvSpPr/>
      </xdr:nvSpPr>
      <xdr:spPr>
        <a:xfrm>
          <a:off x="3219450" y="617084"/>
          <a:ext cx="508260" cy="31636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8</xdr:col>
      <xdr:colOff>123825</xdr:colOff>
      <xdr:row>1</xdr:row>
      <xdr:rowOff>226559</xdr:rowOff>
    </xdr:from>
    <xdr:to>
      <xdr:col>8</xdr:col>
      <xdr:colOff>632085</xdr:colOff>
      <xdr:row>3</xdr:row>
      <xdr:rowOff>47625</xdr:rowOff>
    </xdr:to>
    <xdr:sp macro="" textlink="">
      <xdr:nvSpPr>
        <xdr:cNvPr id="4" name="Ellipse 3"/>
        <xdr:cNvSpPr/>
      </xdr:nvSpPr>
      <xdr:spPr>
        <a:xfrm>
          <a:off x="7000875" y="388484"/>
          <a:ext cx="508260" cy="31636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133350</xdr:colOff>
      <xdr:row>4</xdr:row>
      <xdr:rowOff>64634</xdr:rowOff>
    </xdr:from>
    <xdr:to>
      <xdr:col>3</xdr:col>
      <xdr:colOff>641610</xdr:colOff>
      <xdr:row>6</xdr:row>
      <xdr:rowOff>76200</xdr:rowOff>
    </xdr:to>
    <xdr:sp macro="" textlink="">
      <xdr:nvSpPr>
        <xdr:cNvPr id="5" name="Ellipse 4"/>
        <xdr:cNvSpPr/>
      </xdr:nvSpPr>
      <xdr:spPr>
        <a:xfrm>
          <a:off x="3200400" y="969509"/>
          <a:ext cx="508260" cy="31636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10</xdr:col>
      <xdr:colOff>1096617</xdr:colOff>
      <xdr:row>9</xdr:row>
      <xdr:rowOff>190966</xdr:rowOff>
    </xdr:from>
    <xdr:to>
      <xdr:col>10</xdr:col>
      <xdr:colOff>1838738</xdr:colOff>
      <xdr:row>11</xdr:row>
      <xdr:rowOff>53445</xdr:rowOff>
    </xdr:to>
    <xdr:sp macro="" textlink="">
      <xdr:nvSpPr>
        <xdr:cNvPr id="6" name="Ellipse 5"/>
        <xdr:cNvSpPr/>
      </xdr:nvSpPr>
      <xdr:spPr>
        <a:xfrm>
          <a:off x="9197008" y="1905466"/>
          <a:ext cx="742121" cy="318022"/>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10</xdr:col>
      <xdr:colOff>2425147</xdr:colOff>
      <xdr:row>12</xdr:row>
      <xdr:rowOff>169430</xdr:rowOff>
    </xdr:from>
    <xdr:to>
      <xdr:col>11</xdr:col>
      <xdr:colOff>712303</xdr:colOff>
      <xdr:row>16</xdr:row>
      <xdr:rowOff>149087</xdr:rowOff>
    </xdr:to>
    <xdr:sp macro="" textlink="">
      <xdr:nvSpPr>
        <xdr:cNvPr id="7" name="Ellipse 6"/>
        <xdr:cNvSpPr/>
      </xdr:nvSpPr>
      <xdr:spPr>
        <a:xfrm>
          <a:off x="10525538" y="2505126"/>
          <a:ext cx="904461" cy="758222"/>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10</xdr:col>
      <xdr:colOff>2532822</xdr:colOff>
      <xdr:row>20</xdr:row>
      <xdr:rowOff>128018</xdr:rowOff>
    </xdr:from>
    <xdr:to>
      <xdr:col>11</xdr:col>
      <xdr:colOff>612913</xdr:colOff>
      <xdr:row>22</xdr:row>
      <xdr:rowOff>114735</xdr:rowOff>
    </xdr:to>
    <xdr:sp macro="" textlink="">
      <xdr:nvSpPr>
        <xdr:cNvPr id="8" name="Ellipse 7"/>
        <xdr:cNvSpPr/>
      </xdr:nvSpPr>
      <xdr:spPr>
        <a:xfrm>
          <a:off x="10633213" y="3995996"/>
          <a:ext cx="697396" cy="318022"/>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10</xdr:col>
      <xdr:colOff>2044147</xdr:colOff>
      <xdr:row>22</xdr:row>
      <xdr:rowOff>144582</xdr:rowOff>
    </xdr:from>
    <xdr:to>
      <xdr:col>11</xdr:col>
      <xdr:colOff>737151</xdr:colOff>
      <xdr:row>24</xdr:row>
      <xdr:rowOff>124238</xdr:rowOff>
    </xdr:to>
    <xdr:sp macro="" textlink="">
      <xdr:nvSpPr>
        <xdr:cNvPr id="9" name="Ellipse 8"/>
        <xdr:cNvSpPr/>
      </xdr:nvSpPr>
      <xdr:spPr>
        <a:xfrm>
          <a:off x="10144538" y="4343865"/>
          <a:ext cx="1310309" cy="402069"/>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76200</xdr:colOff>
      <xdr:row>9</xdr:row>
      <xdr:rowOff>28575</xdr:rowOff>
    </xdr:from>
    <xdr:to>
      <xdr:col>7</xdr:col>
      <xdr:colOff>723900</xdr:colOff>
      <xdr:row>11</xdr:row>
      <xdr:rowOff>76200</xdr:rowOff>
    </xdr:to>
    <xdr:sp macro="" textlink="">
      <xdr:nvSpPr>
        <xdr:cNvPr id="2" name="Ellipse 1"/>
        <xdr:cNvSpPr/>
      </xdr:nvSpPr>
      <xdr:spPr>
        <a:xfrm>
          <a:off x="5686425" y="1581150"/>
          <a:ext cx="647700" cy="2952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638175</xdr:colOff>
      <xdr:row>5</xdr:row>
      <xdr:rowOff>121784</xdr:rowOff>
    </xdr:from>
    <xdr:to>
      <xdr:col>5</xdr:col>
      <xdr:colOff>127260</xdr:colOff>
      <xdr:row>7</xdr:row>
      <xdr:rowOff>38100</xdr:rowOff>
    </xdr:to>
    <xdr:sp macro="" textlink="">
      <xdr:nvSpPr>
        <xdr:cNvPr id="6" name="Ellipse 5"/>
        <xdr:cNvSpPr/>
      </xdr:nvSpPr>
      <xdr:spPr>
        <a:xfrm>
          <a:off x="3705225" y="1026659"/>
          <a:ext cx="508260" cy="24016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financial-modelling-videos.de/" TargetMode="External"/><Relationship Id="rId2" Type="http://schemas.openxmlformats.org/officeDocument/2006/relationships/hyperlink" Target="mailto:fimovi@fimovi.de" TargetMode="External"/><Relationship Id="rId1" Type="http://schemas.openxmlformats.org/officeDocument/2006/relationships/hyperlink" Target="http://www.financial-modelling-videos.d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www.financial-modelling-videos.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06"/>
  <sheetViews>
    <sheetView showGridLines="0" showRowColHeaders="0" tabSelected="1" workbookViewId="0">
      <selection activeCell="L54" sqref="L54"/>
    </sheetView>
  </sheetViews>
  <sheetFormatPr baseColWidth="10" defaultColWidth="0" defaultRowHeight="15" customHeight="1" zeroHeight="1"/>
  <cols>
    <col min="1" max="1" width="2" style="57" customWidth="1"/>
    <col min="2" max="2" width="3.85546875" style="57" customWidth="1"/>
    <col min="3" max="12" width="11.42578125" style="57" customWidth="1"/>
    <col min="13" max="13" width="3.85546875" style="57" customWidth="1"/>
    <col min="14" max="14" width="2.7109375" style="57" customWidth="1"/>
    <col min="15" max="16384" width="11.42578125" style="57" hidden="1"/>
  </cols>
  <sheetData>
    <row r="1" spans="1:14" ht="13.5" thickBot="1">
      <c r="A1" s="112"/>
      <c r="B1" s="112"/>
      <c r="C1" s="112"/>
      <c r="D1" s="112"/>
      <c r="E1" s="112"/>
      <c r="F1" s="112"/>
      <c r="G1" s="112"/>
      <c r="H1" s="112"/>
      <c r="I1" s="112"/>
      <c r="J1" s="112"/>
      <c r="K1" s="112"/>
      <c r="L1" s="112"/>
      <c r="M1" s="112"/>
      <c r="N1" s="112"/>
    </row>
    <row r="2" spans="1:14" ht="26.25" customHeight="1" thickTop="1">
      <c r="A2" s="112"/>
      <c r="B2" s="113"/>
      <c r="C2" s="114"/>
      <c r="D2" s="114"/>
      <c r="E2" s="114"/>
      <c r="F2" s="114"/>
      <c r="G2" s="114"/>
      <c r="H2" s="114"/>
      <c r="I2" s="114"/>
      <c r="J2" s="114"/>
      <c r="K2" s="114"/>
      <c r="L2" s="114"/>
      <c r="M2" s="115"/>
      <c r="N2" s="112"/>
    </row>
    <row r="3" spans="1:14" ht="26.25" customHeight="1">
      <c r="A3" s="112"/>
      <c r="B3" s="116"/>
      <c r="C3" s="117"/>
      <c r="D3" s="118"/>
      <c r="E3" s="119"/>
      <c r="F3" s="119"/>
      <c r="G3" s="119"/>
      <c r="H3" s="119"/>
      <c r="I3" s="119"/>
      <c r="J3" s="119"/>
      <c r="K3" s="119"/>
      <c r="L3" s="119"/>
      <c r="M3" s="120"/>
      <c r="N3" s="112"/>
    </row>
    <row r="4" spans="1:14" ht="26.25" customHeight="1">
      <c r="A4" s="112"/>
      <c r="B4" s="116"/>
      <c r="C4" s="117" t="s">
        <v>191</v>
      </c>
      <c r="D4" s="118"/>
      <c r="E4" s="119"/>
      <c r="F4" s="119"/>
      <c r="G4" s="119"/>
      <c r="H4" s="119"/>
      <c r="I4" s="119"/>
      <c r="J4" s="119"/>
      <c r="K4" s="119"/>
      <c r="L4" s="119"/>
      <c r="M4" s="120"/>
      <c r="N4" s="112"/>
    </row>
    <row r="5" spans="1:14" ht="26.25" customHeight="1">
      <c r="A5" s="112"/>
      <c r="B5" s="116"/>
      <c r="C5" s="121" t="s">
        <v>192</v>
      </c>
      <c r="D5" s="119"/>
      <c r="E5" s="118"/>
      <c r="F5" s="118"/>
      <c r="G5" s="118"/>
      <c r="H5" s="118"/>
      <c r="I5" s="119"/>
      <c r="J5" s="119"/>
      <c r="K5" s="119"/>
      <c r="L5" s="119"/>
      <c r="M5" s="120"/>
      <c r="N5" s="112"/>
    </row>
    <row r="6" spans="1:14" ht="26.25" customHeight="1">
      <c r="A6" s="112"/>
      <c r="B6" s="116"/>
      <c r="C6" s="122"/>
      <c r="D6" s="122"/>
      <c r="E6" s="119"/>
      <c r="F6" s="119"/>
      <c r="G6" s="119"/>
      <c r="H6" s="119"/>
      <c r="I6" s="119"/>
      <c r="J6" s="119"/>
      <c r="K6" s="119"/>
      <c r="L6" s="119"/>
      <c r="M6" s="120"/>
      <c r="N6" s="112"/>
    </row>
    <row r="7" spans="1:14" ht="12.75">
      <c r="A7" s="112"/>
      <c r="B7" s="123"/>
      <c r="C7" s="124"/>
      <c r="D7" s="124"/>
      <c r="E7" s="124"/>
      <c r="F7" s="124"/>
      <c r="G7" s="124"/>
      <c r="H7" s="124"/>
      <c r="I7" s="124"/>
      <c r="J7" s="124"/>
      <c r="K7" s="124"/>
      <c r="L7" s="124"/>
      <c r="M7" s="125"/>
      <c r="N7" s="112"/>
    </row>
    <row r="8" spans="1:14" ht="12.75">
      <c r="A8" s="112"/>
      <c r="B8" s="116"/>
      <c r="C8" s="126"/>
      <c r="D8" s="126"/>
      <c r="E8" s="126"/>
      <c r="F8" s="126"/>
      <c r="G8" s="126"/>
      <c r="H8" s="126"/>
      <c r="I8" s="126"/>
      <c r="J8" s="126"/>
      <c r="K8" s="126"/>
      <c r="L8" s="126"/>
      <c r="M8" s="127"/>
      <c r="N8" s="112"/>
    </row>
    <row r="9" spans="1:14" ht="12.75">
      <c r="A9" s="112"/>
      <c r="B9" s="116"/>
      <c r="D9" s="126"/>
      <c r="E9" s="126"/>
      <c r="F9" s="126"/>
      <c r="G9" s="126"/>
      <c r="H9" s="126"/>
      <c r="I9" s="126"/>
      <c r="J9" s="126"/>
      <c r="K9" s="126"/>
      <c r="L9" s="126"/>
      <c r="M9" s="127"/>
      <c r="N9" s="112"/>
    </row>
    <row r="10" spans="1:14" ht="28.5">
      <c r="A10" s="112"/>
      <c r="B10" s="116"/>
      <c r="C10" s="126"/>
      <c r="D10" s="128" t="s">
        <v>200</v>
      </c>
      <c r="E10" s="126"/>
      <c r="F10" s="126"/>
      <c r="G10" s="126"/>
      <c r="H10" s="126"/>
      <c r="I10" s="126"/>
      <c r="J10" s="126"/>
      <c r="K10" s="126"/>
      <c r="L10" s="126"/>
      <c r="M10" s="127"/>
      <c r="N10" s="112"/>
    </row>
    <row r="11" spans="1:14" ht="28.5">
      <c r="A11" s="112"/>
      <c r="B11" s="116"/>
      <c r="C11" s="126"/>
      <c r="D11" s="129" t="s">
        <v>201</v>
      </c>
      <c r="E11" s="130"/>
      <c r="F11" s="130"/>
      <c r="G11" s="130"/>
      <c r="H11" s="126"/>
      <c r="I11" s="126"/>
      <c r="J11" s="126"/>
      <c r="K11" s="126"/>
      <c r="L11" s="126"/>
      <c r="M11" s="127"/>
      <c r="N11" s="112"/>
    </row>
    <row r="12" spans="1:14" ht="12.75">
      <c r="A12" s="112"/>
      <c r="B12" s="116"/>
      <c r="C12" s="126"/>
      <c r="D12" s="126"/>
      <c r="E12" s="126"/>
      <c r="F12" s="126"/>
      <c r="G12" s="126"/>
      <c r="H12" s="126"/>
      <c r="I12" s="126"/>
      <c r="J12" s="126"/>
      <c r="K12" s="126"/>
      <c r="L12" s="126"/>
      <c r="M12" s="127"/>
      <c r="N12" s="112"/>
    </row>
    <row r="13" spans="1:14" ht="12.75">
      <c r="A13" s="112"/>
      <c r="B13" s="116"/>
      <c r="C13" s="126"/>
      <c r="D13" s="126"/>
      <c r="E13" s="126"/>
      <c r="F13" s="126"/>
      <c r="G13" s="126"/>
      <c r="H13" s="126"/>
      <c r="I13" s="126"/>
      <c r="J13" s="126"/>
      <c r="K13" s="126"/>
      <c r="L13" s="126"/>
      <c r="M13" s="127"/>
      <c r="N13" s="112"/>
    </row>
    <row r="14" spans="1:14" ht="28.5">
      <c r="A14" s="112"/>
      <c r="B14" s="123"/>
      <c r="C14" s="131" t="s">
        <v>193</v>
      </c>
      <c r="D14" s="132"/>
      <c r="E14" s="132"/>
      <c r="F14" s="124"/>
      <c r="G14" s="124"/>
      <c r="H14" s="124"/>
      <c r="I14" s="124"/>
      <c r="J14" s="124"/>
      <c r="K14" s="124"/>
      <c r="L14" s="124"/>
      <c r="M14" s="125"/>
      <c r="N14" s="112"/>
    </row>
    <row r="15" spans="1:14" ht="12.75">
      <c r="A15" s="112"/>
      <c r="B15" s="116"/>
      <c r="C15" s="126"/>
      <c r="D15" s="126"/>
      <c r="E15" s="126"/>
      <c r="F15" s="126"/>
      <c r="G15" s="126"/>
      <c r="H15" s="126"/>
      <c r="I15" s="126"/>
      <c r="J15" s="126"/>
      <c r="K15" s="126"/>
      <c r="L15" s="126"/>
      <c r="M15" s="127"/>
      <c r="N15" s="112"/>
    </row>
    <row r="16" spans="1:14" ht="12.75">
      <c r="A16" s="112"/>
      <c r="B16" s="116"/>
      <c r="C16" s="126"/>
      <c r="D16" s="126"/>
      <c r="E16" s="126"/>
      <c r="F16" s="126"/>
      <c r="G16" s="126"/>
      <c r="H16" s="126"/>
      <c r="I16" s="126"/>
      <c r="J16" s="126"/>
      <c r="K16" s="126"/>
      <c r="L16" s="126"/>
      <c r="M16" s="127"/>
      <c r="N16" s="112"/>
    </row>
    <row r="17" spans="1:14" ht="12.75">
      <c r="A17" s="112"/>
      <c r="B17" s="116"/>
      <c r="C17" s="126"/>
      <c r="D17" s="126"/>
      <c r="E17" s="126"/>
      <c r="F17" s="126"/>
      <c r="G17" s="126"/>
      <c r="H17" s="126"/>
      <c r="I17" s="126"/>
      <c r="J17" s="126"/>
      <c r="K17" s="126"/>
      <c r="L17" s="126"/>
      <c r="M17" s="127"/>
      <c r="N17" s="112"/>
    </row>
    <row r="18" spans="1:14" ht="12.75">
      <c r="A18" s="112"/>
      <c r="B18" s="116"/>
      <c r="C18" s="126"/>
      <c r="D18" s="126"/>
      <c r="E18" s="126"/>
      <c r="F18" s="126"/>
      <c r="G18" s="126"/>
      <c r="H18" s="126"/>
      <c r="I18" s="126"/>
      <c r="J18" s="126"/>
      <c r="K18" s="126"/>
      <c r="L18" s="126"/>
      <c r="M18" s="127"/>
      <c r="N18" s="112"/>
    </row>
    <row r="19" spans="1:14" ht="12.75">
      <c r="A19" s="112"/>
      <c r="B19" s="116"/>
      <c r="C19" s="126"/>
      <c r="D19" s="126"/>
      <c r="E19" s="126"/>
      <c r="F19" s="126"/>
      <c r="G19" s="126"/>
      <c r="H19" s="126"/>
      <c r="I19" s="126"/>
      <c r="J19" s="126"/>
      <c r="K19" s="126"/>
      <c r="L19" s="126"/>
      <c r="M19" s="127"/>
      <c r="N19" s="112"/>
    </row>
    <row r="20" spans="1:14" ht="12.75">
      <c r="A20" s="112"/>
      <c r="B20" s="116"/>
      <c r="C20" s="126"/>
      <c r="D20" s="126"/>
      <c r="E20" s="126"/>
      <c r="F20" s="126"/>
      <c r="G20" s="126"/>
      <c r="H20" s="126"/>
      <c r="I20" s="126"/>
      <c r="J20" s="126"/>
      <c r="K20" s="126"/>
      <c r="L20" s="126"/>
      <c r="M20" s="127"/>
      <c r="N20" s="112"/>
    </row>
    <row r="21" spans="1:14" ht="12.75">
      <c r="A21" s="112"/>
      <c r="B21" s="116"/>
      <c r="C21" s="126"/>
      <c r="D21" s="126"/>
      <c r="E21" s="126"/>
      <c r="F21" s="126"/>
      <c r="G21" s="126"/>
      <c r="H21" s="126"/>
      <c r="I21" s="126"/>
      <c r="J21" s="126"/>
      <c r="K21" s="126"/>
      <c r="L21" s="126"/>
      <c r="M21" s="127"/>
      <c r="N21" s="112"/>
    </row>
    <row r="22" spans="1:14" ht="12.75">
      <c r="A22" s="112"/>
      <c r="B22" s="116"/>
      <c r="C22" s="126"/>
      <c r="D22" s="126"/>
      <c r="E22" s="126"/>
      <c r="F22" s="126"/>
      <c r="G22" s="126"/>
      <c r="H22" s="126"/>
      <c r="I22" s="126"/>
      <c r="J22" s="126"/>
      <c r="K22" s="126"/>
      <c r="L22" s="126"/>
      <c r="M22" s="127"/>
      <c r="N22" s="112"/>
    </row>
    <row r="23" spans="1:14" ht="12.75">
      <c r="A23" s="112"/>
      <c r="B23" s="116"/>
      <c r="C23" s="126"/>
      <c r="D23" s="126"/>
      <c r="E23" s="126"/>
      <c r="F23" s="126"/>
      <c r="G23" s="126"/>
      <c r="H23" s="126"/>
      <c r="I23" s="126"/>
      <c r="J23" s="126"/>
      <c r="K23" s="126"/>
      <c r="L23" s="126"/>
      <c r="M23" s="127"/>
      <c r="N23" s="112"/>
    </row>
    <row r="24" spans="1:14" ht="12.75">
      <c r="A24" s="112"/>
      <c r="B24" s="116"/>
      <c r="C24" s="126"/>
      <c r="D24" s="126"/>
      <c r="E24" s="126"/>
      <c r="F24" s="126"/>
      <c r="G24" s="126"/>
      <c r="H24" s="126"/>
      <c r="I24" s="126"/>
      <c r="J24" s="126"/>
      <c r="K24" s="126"/>
      <c r="L24" s="126"/>
      <c r="M24" s="127"/>
      <c r="N24" s="112"/>
    </row>
    <row r="25" spans="1:14" ht="12.75">
      <c r="A25" s="112"/>
      <c r="B25" s="116"/>
      <c r="C25" s="126"/>
      <c r="D25" s="126"/>
      <c r="E25" s="126"/>
      <c r="F25" s="126"/>
      <c r="G25" s="126"/>
      <c r="H25" s="126"/>
      <c r="I25" s="126"/>
      <c r="J25" s="126"/>
      <c r="K25" s="126"/>
      <c r="L25" s="126"/>
      <c r="M25" s="127"/>
      <c r="N25" s="112"/>
    </row>
    <row r="26" spans="1:14" ht="12.75">
      <c r="A26" s="112"/>
      <c r="B26" s="116"/>
      <c r="C26" s="126"/>
      <c r="D26" s="126"/>
      <c r="E26" s="126"/>
      <c r="F26" s="126"/>
      <c r="G26" s="126"/>
      <c r="H26" s="126"/>
      <c r="I26" s="126"/>
      <c r="J26" s="126"/>
      <c r="K26" s="126"/>
      <c r="L26" s="126"/>
      <c r="M26" s="127"/>
      <c r="N26" s="112"/>
    </row>
    <row r="27" spans="1:14" ht="12.75">
      <c r="A27" s="112"/>
      <c r="B27" s="116"/>
      <c r="C27" s="126"/>
      <c r="D27" s="126"/>
      <c r="E27" s="126"/>
      <c r="F27" s="126"/>
      <c r="G27" s="126"/>
      <c r="H27" s="126"/>
      <c r="I27" s="126"/>
      <c r="J27" s="126"/>
      <c r="K27" s="126"/>
      <c r="L27" s="126"/>
      <c r="M27" s="127"/>
      <c r="N27" s="112"/>
    </row>
    <row r="28" spans="1:14" ht="12.75">
      <c r="A28" s="112"/>
      <c r="B28" s="116"/>
      <c r="C28" s="126"/>
      <c r="D28" s="126"/>
      <c r="E28" s="126"/>
      <c r="F28" s="126"/>
      <c r="G28" s="126"/>
      <c r="H28" s="126"/>
      <c r="I28" s="126"/>
      <c r="J28" s="126"/>
      <c r="K28" s="126"/>
      <c r="L28" s="126"/>
      <c r="M28" s="127"/>
      <c r="N28" s="112"/>
    </row>
    <row r="29" spans="1:14" ht="12.75">
      <c r="A29" s="112"/>
      <c r="B29" s="116"/>
      <c r="C29" s="126"/>
      <c r="D29" s="126"/>
      <c r="E29" s="126"/>
      <c r="F29" s="126"/>
      <c r="G29" s="126"/>
      <c r="H29" s="126"/>
      <c r="I29" s="126"/>
      <c r="J29" s="126"/>
      <c r="K29" s="126"/>
      <c r="L29" s="126"/>
      <c r="M29" s="127"/>
      <c r="N29" s="112"/>
    </row>
    <row r="30" spans="1:14" ht="12.75">
      <c r="A30" s="112"/>
      <c r="B30" s="116"/>
      <c r="C30" s="126"/>
      <c r="D30" s="126"/>
      <c r="E30" s="126"/>
      <c r="F30" s="126"/>
      <c r="G30" s="126"/>
      <c r="H30" s="126"/>
      <c r="I30" s="126"/>
      <c r="J30" s="126"/>
      <c r="K30" s="126"/>
      <c r="L30" s="126"/>
      <c r="M30" s="127"/>
      <c r="N30" s="112"/>
    </row>
    <row r="31" spans="1:14" ht="12.75">
      <c r="A31" s="112"/>
      <c r="B31" s="116"/>
      <c r="C31" s="126"/>
      <c r="D31" s="126"/>
      <c r="E31" s="126"/>
      <c r="F31" s="126"/>
      <c r="G31" s="126"/>
      <c r="H31" s="126"/>
      <c r="I31" s="126"/>
      <c r="J31" s="126"/>
      <c r="K31" s="126"/>
      <c r="L31" s="126"/>
      <c r="M31" s="127"/>
      <c r="N31" s="112"/>
    </row>
    <row r="32" spans="1:14" ht="12.75">
      <c r="A32" s="112"/>
      <c r="B32" s="116"/>
      <c r="C32" s="126"/>
      <c r="D32" s="126"/>
      <c r="E32" s="126"/>
      <c r="F32" s="126"/>
      <c r="G32" s="126"/>
      <c r="H32" s="126"/>
      <c r="I32" s="126"/>
      <c r="J32" s="126"/>
      <c r="K32" s="126"/>
      <c r="L32" s="126"/>
      <c r="M32" s="127"/>
      <c r="N32" s="112"/>
    </row>
    <row r="33" spans="1:14" ht="12.75">
      <c r="A33" s="112"/>
      <c r="B33" s="116"/>
      <c r="C33" s="126"/>
      <c r="D33" s="126"/>
      <c r="E33" s="126"/>
      <c r="F33" s="126"/>
      <c r="G33" s="126"/>
      <c r="H33" s="126"/>
      <c r="I33" s="126"/>
      <c r="J33" s="126"/>
      <c r="K33" s="126"/>
      <c r="L33" s="126"/>
      <c r="M33" s="127"/>
      <c r="N33" s="112"/>
    </row>
    <row r="34" spans="1:14" ht="12.75">
      <c r="A34" s="112"/>
      <c r="B34" s="116"/>
      <c r="C34" s="126"/>
      <c r="D34" s="126"/>
      <c r="E34" s="126"/>
      <c r="F34" s="126"/>
      <c r="G34" s="126"/>
      <c r="H34" s="126"/>
      <c r="I34" s="126"/>
      <c r="J34" s="126"/>
      <c r="K34" s="126"/>
      <c r="L34" s="126"/>
      <c r="M34" s="127"/>
      <c r="N34" s="112"/>
    </row>
    <row r="35" spans="1:14" ht="12.75">
      <c r="A35" s="112"/>
      <c r="B35" s="116"/>
      <c r="C35" s="126"/>
      <c r="D35" s="126"/>
      <c r="E35" s="126"/>
      <c r="F35" s="126"/>
      <c r="G35" s="126"/>
      <c r="H35" s="126"/>
      <c r="I35" s="126"/>
      <c r="J35" s="126"/>
      <c r="K35" s="126"/>
      <c r="L35" s="126"/>
      <c r="M35" s="127"/>
      <c r="N35" s="112"/>
    </row>
    <row r="36" spans="1:14" ht="12.75">
      <c r="A36" s="112"/>
      <c r="B36" s="116"/>
      <c r="C36" s="126"/>
      <c r="D36" s="126"/>
      <c r="E36" s="126"/>
      <c r="F36" s="126"/>
      <c r="G36" s="126"/>
      <c r="H36" s="126"/>
      <c r="I36" s="126"/>
      <c r="J36" s="126"/>
      <c r="K36" s="126"/>
      <c r="L36" s="126"/>
      <c r="M36" s="127"/>
      <c r="N36" s="112"/>
    </row>
    <row r="37" spans="1:14" ht="12.75">
      <c r="A37" s="112"/>
      <c r="B37" s="116"/>
      <c r="C37" s="126"/>
      <c r="D37" s="126"/>
      <c r="E37" s="126"/>
      <c r="F37" s="126"/>
      <c r="G37" s="126"/>
      <c r="H37" s="126"/>
      <c r="I37" s="126"/>
      <c r="J37" s="126"/>
      <c r="K37" s="126"/>
      <c r="L37" s="126"/>
      <c r="M37" s="127"/>
      <c r="N37" s="112"/>
    </row>
    <row r="38" spans="1:14" ht="28.5">
      <c r="A38" s="112"/>
      <c r="B38" s="123"/>
      <c r="C38" s="131" t="s">
        <v>194</v>
      </c>
      <c r="D38" s="124"/>
      <c r="E38" s="124"/>
      <c r="F38" s="124"/>
      <c r="G38" s="124"/>
      <c r="H38" s="124"/>
      <c r="I38" s="124"/>
      <c r="J38" s="124"/>
      <c r="K38" s="124"/>
      <c r="L38" s="124"/>
      <c r="M38" s="125"/>
      <c r="N38" s="112"/>
    </row>
    <row r="39" spans="1:14" ht="12.75">
      <c r="A39" s="112"/>
      <c r="B39" s="116"/>
      <c r="C39" s="126"/>
      <c r="D39" s="126"/>
      <c r="E39" s="126"/>
      <c r="F39" s="126"/>
      <c r="G39" s="126"/>
      <c r="H39" s="126"/>
      <c r="I39" s="126"/>
      <c r="J39" s="126"/>
      <c r="K39" s="126"/>
      <c r="L39" s="126"/>
      <c r="M39" s="127"/>
      <c r="N39" s="112"/>
    </row>
    <row r="40" spans="1:14" ht="12.75">
      <c r="A40" s="112"/>
      <c r="B40" s="116"/>
      <c r="C40" s="126"/>
      <c r="D40" s="126"/>
      <c r="E40" s="126"/>
      <c r="F40" s="126"/>
      <c r="G40" s="126"/>
      <c r="H40" s="126"/>
      <c r="I40" s="126"/>
      <c r="J40" s="126"/>
      <c r="K40" s="126"/>
      <c r="L40" s="126"/>
      <c r="M40" s="127"/>
      <c r="N40" s="112"/>
    </row>
    <row r="41" spans="1:14" ht="12.75">
      <c r="A41" s="112"/>
      <c r="B41" s="116"/>
      <c r="C41" s="126"/>
      <c r="D41" s="126"/>
      <c r="E41" s="126"/>
      <c r="F41" s="126"/>
      <c r="G41" s="126"/>
      <c r="H41" s="126"/>
      <c r="I41" s="126"/>
      <c r="J41" s="126"/>
      <c r="K41" s="126"/>
      <c r="L41" s="126"/>
      <c r="M41" s="127"/>
      <c r="N41" s="112"/>
    </row>
    <row r="42" spans="1:14" ht="12.75">
      <c r="A42" s="112"/>
      <c r="B42" s="116"/>
      <c r="C42" s="126"/>
      <c r="D42" s="126"/>
      <c r="E42" s="126"/>
      <c r="F42" s="126"/>
      <c r="G42" s="126"/>
      <c r="H42" s="126"/>
      <c r="I42" s="126"/>
      <c r="J42" s="126"/>
      <c r="K42" s="126"/>
      <c r="L42" s="126"/>
      <c r="M42" s="127"/>
      <c r="N42" s="112"/>
    </row>
    <row r="43" spans="1:14" ht="12.75">
      <c r="A43" s="112"/>
      <c r="B43" s="116"/>
      <c r="C43" s="126"/>
      <c r="D43" s="126"/>
      <c r="E43" s="126"/>
      <c r="F43" s="126"/>
      <c r="G43" s="126"/>
      <c r="H43" s="126"/>
      <c r="I43" s="126"/>
      <c r="J43" s="126"/>
      <c r="K43" s="126"/>
      <c r="L43" s="126"/>
      <c r="M43" s="127"/>
      <c r="N43" s="112"/>
    </row>
    <row r="44" spans="1:14" ht="12.75">
      <c r="A44" s="112"/>
      <c r="B44" s="116"/>
      <c r="C44" s="126"/>
      <c r="D44" s="126"/>
      <c r="E44" s="126"/>
      <c r="F44" s="126"/>
      <c r="G44" s="126"/>
      <c r="H44" s="126"/>
      <c r="I44" s="126"/>
      <c r="J44" s="126"/>
      <c r="K44" s="126"/>
      <c r="L44" s="126"/>
      <c r="M44" s="127"/>
      <c r="N44" s="112"/>
    </row>
    <row r="45" spans="1:14" ht="12.75">
      <c r="A45" s="112"/>
      <c r="B45" s="116"/>
      <c r="C45" s="126"/>
      <c r="D45" s="126"/>
      <c r="E45" s="126"/>
      <c r="F45" s="126"/>
      <c r="G45" s="126"/>
      <c r="H45" s="126"/>
      <c r="I45" s="126"/>
      <c r="J45" s="126"/>
      <c r="K45" s="126"/>
      <c r="L45" s="126"/>
      <c r="M45" s="127"/>
      <c r="N45" s="112"/>
    </row>
    <row r="46" spans="1:14" ht="12.75">
      <c r="A46" s="112"/>
      <c r="B46" s="116"/>
      <c r="C46" s="126"/>
      <c r="D46" s="126"/>
      <c r="E46" s="126"/>
      <c r="F46" s="126"/>
      <c r="G46" s="126"/>
      <c r="H46" s="126"/>
      <c r="I46" s="126"/>
      <c r="J46" s="126"/>
      <c r="K46" s="126"/>
      <c r="L46" s="126"/>
      <c r="M46" s="127"/>
      <c r="N46" s="112"/>
    </row>
    <row r="47" spans="1:14" ht="12.75">
      <c r="A47" s="112"/>
      <c r="B47" s="116"/>
      <c r="C47" s="126"/>
      <c r="D47" s="126"/>
      <c r="E47" s="126"/>
      <c r="F47" s="126"/>
      <c r="G47" s="126"/>
      <c r="H47" s="126"/>
      <c r="I47" s="126"/>
      <c r="J47" s="126"/>
      <c r="K47" s="126"/>
      <c r="L47" s="126"/>
      <c r="M47" s="127"/>
      <c r="N47" s="112"/>
    </row>
    <row r="48" spans="1:14" ht="12.75">
      <c r="A48" s="112"/>
      <c r="B48" s="116"/>
      <c r="C48" s="126"/>
      <c r="D48" s="126"/>
      <c r="E48" s="126"/>
      <c r="F48" s="126"/>
      <c r="G48" s="126"/>
      <c r="H48" s="126"/>
      <c r="I48" s="126"/>
      <c r="J48" s="126"/>
      <c r="K48" s="126"/>
      <c r="L48" s="126"/>
      <c r="M48" s="127"/>
      <c r="N48" s="112"/>
    </row>
    <row r="49" spans="1:14" ht="12.75">
      <c r="A49" s="112"/>
      <c r="B49" s="133"/>
      <c r="D49" s="134"/>
      <c r="E49" s="134"/>
      <c r="F49" s="134"/>
      <c r="G49" s="134"/>
      <c r="H49" s="134"/>
      <c r="I49" s="126"/>
      <c r="J49" s="126"/>
      <c r="K49" s="126"/>
      <c r="L49" s="126"/>
      <c r="M49" s="127"/>
      <c r="N49" s="112"/>
    </row>
    <row r="50" spans="1:14">
      <c r="A50" s="112"/>
      <c r="B50" s="133"/>
      <c r="C50" s="135" t="s">
        <v>195</v>
      </c>
      <c r="D50" s="134"/>
      <c r="E50" s="134"/>
      <c r="F50" s="134"/>
      <c r="G50" s="134"/>
      <c r="H50" s="134"/>
      <c r="I50" s="126"/>
      <c r="J50" s="126"/>
      <c r="K50" s="126"/>
      <c r="L50" s="126"/>
      <c r="M50" s="127"/>
      <c r="N50" s="112"/>
    </row>
    <row r="51" spans="1:14">
      <c r="A51" s="112"/>
      <c r="B51" s="133"/>
      <c r="C51" s="134" t="s">
        <v>196</v>
      </c>
      <c r="D51" s="136" t="s">
        <v>192</v>
      </c>
      <c r="E51" s="134"/>
      <c r="F51" s="134"/>
      <c r="G51" s="134"/>
      <c r="H51" s="134"/>
      <c r="I51" s="126"/>
      <c r="J51" s="126"/>
      <c r="K51" s="126"/>
      <c r="L51" s="126"/>
      <c r="M51" s="127"/>
      <c r="N51" s="112"/>
    </row>
    <row r="52" spans="1:14">
      <c r="A52" s="112"/>
      <c r="B52" s="133"/>
      <c r="C52" s="134" t="s">
        <v>197</v>
      </c>
      <c r="D52" s="136" t="s">
        <v>198</v>
      </c>
      <c r="E52" s="134"/>
      <c r="F52" s="134"/>
      <c r="G52" s="134"/>
      <c r="H52" s="134"/>
      <c r="I52" s="126"/>
      <c r="J52" s="126"/>
      <c r="K52" s="126"/>
      <c r="L52" s="126"/>
      <c r="M52" s="127"/>
      <c r="N52" s="112"/>
    </row>
    <row r="53" spans="1:14" ht="12.75">
      <c r="A53" s="112"/>
      <c r="B53" s="133"/>
      <c r="C53" s="134"/>
      <c r="D53" s="134"/>
      <c r="E53" s="134"/>
      <c r="F53" s="134"/>
      <c r="G53" s="134"/>
      <c r="H53" s="134"/>
      <c r="I53" s="126"/>
      <c r="J53" s="126"/>
      <c r="K53" s="126"/>
      <c r="L53" s="126"/>
      <c r="M53" s="127"/>
      <c r="N53" s="112"/>
    </row>
    <row r="54" spans="1:14">
      <c r="A54" s="112"/>
      <c r="B54" s="133"/>
      <c r="C54" s="137"/>
      <c r="D54" s="135"/>
      <c r="E54" s="135"/>
      <c r="F54" s="134"/>
      <c r="G54" s="134"/>
      <c r="H54" s="134"/>
      <c r="I54" s="134"/>
      <c r="J54" s="134"/>
      <c r="K54" s="134"/>
      <c r="L54" s="138" t="s">
        <v>199</v>
      </c>
      <c r="M54" s="127"/>
      <c r="N54" s="112"/>
    </row>
    <row r="55" spans="1:14" ht="13.5" thickBot="1">
      <c r="A55" s="112"/>
      <c r="B55" s="139"/>
      <c r="C55" s="140"/>
      <c r="D55" s="140"/>
      <c r="E55" s="140"/>
      <c r="F55" s="140"/>
      <c r="G55" s="140"/>
      <c r="H55" s="140"/>
      <c r="I55" s="140"/>
      <c r="J55" s="140"/>
      <c r="K55" s="140"/>
      <c r="L55" s="140"/>
      <c r="M55" s="141"/>
      <c r="N55" s="112"/>
    </row>
    <row r="56" spans="1:14" ht="13.5" thickTop="1">
      <c r="A56" s="112"/>
      <c r="B56" s="112"/>
      <c r="C56" s="112"/>
      <c r="D56" s="112"/>
      <c r="E56" s="112"/>
      <c r="F56" s="112"/>
      <c r="G56" s="112"/>
      <c r="H56" s="112"/>
      <c r="I56" s="112"/>
      <c r="J56" s="112"/>
      <c r="K56" s="112"/>
      <c r="L56" s="112"/>
      <c r="M56" s="112"/>
      <c r="N56" s="112"/>
    </row>
    <row r="57" spans="1:14" ht="12.75">
      <c r="A57" s="112"/>
      <c r="B57" s="112"/>
      <c r="C57" s="112"/>
      <c r="D57" s="112"/>
      <c r="E57" s="112"/>
      <c r="F57" s="112"/>
      <c r="G57" s="112"/>
      <c r="H57" s="112"/>
      <c r="I57" s="112"/>
      <c r="J57" s="112"/>
      <c r="K57" s="112"/>
      <c r="L57" s="112"/>
      <c r="M57" s="112"/>
      <c r="N57" s="112"/>
    </row>
    <row r="58" spans="1:14" ht="12.75" hidden="1">
      <c r="A58" s="112"/>
      <c r="B58" s="112"/>
      <c r="C58" s="112"/>
      <c r="D58" s="112"/>
      <c r="E58" s="112"/>
      <c r="F58" s="112"/>
      <c r="G58" s="112"/>
      <c r="H58" s="112"/>
      <c r="I58" s="112"/>
      <c r="J58" s="112"/>
      <c r="K58" s="112"/>
      <c r="L58" s="112"/>
      <c r="M58" s="112"/>
      <c r="N58" s="112"/>
    </row>
    <row r="59" spans="1:14" ht="12.75" hidden="1">
      <c r="A59" s="112"/>
      <c r="B59" s="112"/>
      <c r="C59" s="112"/>
      <c r="D59" s="112"/>
      <c r="E59" s="112"/>
      <c r="F59" s="112"/>
      <c r="G59" s="112"/>
      <c r="H59" s="112"/>
      <c r="I59" s="112"/>
      <c r="J59" s="112"/>
      <c r="K59" s="112"/>
      <c r="L59" s="112"/>
      <c r="M59" s="112"/>
      <c r="N59" s="112"/>
    </row>
    <row r="60" spans="1:14" ht="12.75" hidden="1">
      <c r="A60" s="112"/>
      <c r="B60" s="112"/>
      <c r="C60" s="112"/>
      <c r="D60" s="112"/>
      <c r="E60" s="112"/>
      <c r="F60" s="112"/>
      <c r="G60" s="112"/>
      <c r="H60" s="112"/>
      <c r="I60" s="112"/>
      <c r="J60" s="112"/>
      <c r="K60" s="112"/>
      <c r="L60" s="112"/>
      <c r="M60" s="112"/>
      <c r="N60" s="112"/>
    </row>
    <row r="61" spans="1:14" ht="12.75" hidden="1">
      <c r="A61" s="112"/>
      <c r="B61" s="112"/>
      <c r="C61" s="112"/>
      <c r="D61" s="112"/>
      <c r="E61" s="112"/>
      <c r="F61" s="112"/>
      <c r="G61" s="112"/>
      <c r="H61" s="112"/>
      <c r="I61" s="112"/>
      <c r="J61" s="112"/>
      <c r="K61" s="112"/>
      <c r="L61" s="112"/>
      <c r="M61" s="112"/>
      <c r="N61" s="112"/>
    </row>
    <row r="62" spans="1:14" ht="12.75" hidden="1">
      <c r="A62" s="112"/>
      <c r="B62" s="112"/>
      <c r="C62" s="112"/>
      <c r="D62" s="112"/>
      <c r="E62" s="112"/>
      <c r="F62" s="112"/>
      <c r="G62" s="112"/>
      <c r="H62" s="112"/>
      <c r="I62" s="112"/>
      <c r="J62" s="112"/>
      <c r="K62" s="112"/>
      <c r="L62" s="112"/>
      <c r="M62" s="112"/>
      <c r="N62" s="112"/>
    </row>
    <row r="63" spans="1:14" ht="12.75" hidden="1">
      <c r="A63" s="112"/>
      <c r="B63" s="112"/>
      <c r="C63" s="112"/>
      <c r="D63" s="112"/>
      <c r="E63" s="112"/>
      <c r="F63" s="112"/>
      <c r="G63" s="112"/>
      <c r="H63" s="112"/>
      <c r="I63" s="112"/>
      <c r="J63" s="112"/>
      <c r="K63" s="112"/>
      <c r="L63" s="112"/>
      <c r="M63" s="112"/>
      <c r="N63" s="112"/>
    </row>
    <row r="64" spans="1:14" ht="12.75" hidden="1">
      <c r="A64" s="112"/>
      <c r="B64" s="112"/>
      <c r="C64" s="112"/>
      <c r="D64" s="112"/>
      <c r="E64" s="112"/>
      <c r="F64" s="112"/>
      <c r="G64" s="112"/>
      <c r="H64" s="112"/>
      <c r="I64" s="112"/>
      <c r="J64" s="112"/>
      <c r="K64" s="112"/>
      <c r="L64" s="112"/>
      <c r="M64" s="112"/>
      <c r="N64" s="112"/>
    </row>
    <row r="65" spans="1:14" ht="12.75" hidden="1">
      <c r="A65" s="112"/>
      <c r="B65" s="112"/>
      <c r="C65" s="112"/>
      <c r="D65" s="112"/>
      <c r="E65" s="112"/>
      <c r="F65" s="112"/>
      <c r="G65" s="112"/>
      <c r="H65" s="112"/>
      <c r="I65" s="112"/>
      <c r="J65" s="112"/>
      <c r="K65" s="112"/>
      <c r="L65" s="112"/>
      <c r="M65" s="112"/>
      <c r="N65" s="112"/>
    </row>
    <row r="66" spans="1:14" ht="12.75" hidden="1">
      <c r="A66" s="112"/>
      <c r="B66" s="112"/>
      <c r="C66" s="112"/>
      <c r="D66" s="112"/>
      <c r="E66" s="112"/>
      <c r="F66" s="112"/>
      <c r="G66" s="112"/>
      <c r="H66" s="112"/>
      <c r="I66" s="112"/>
      <c r="J66" s="112"/>
      <c r="K66" s="112"/>
      <c r="L66" s="112"/>
      <c r="M66" s="112"/>
      <c r="N66" s="112"/>
    </row>
    <row r="67" spans="1:14" ht="12.75" hidden="1">
      <c r="A67" s="112"/>
      <c r="B67" s="112"/>
      <c r="C67" s="112"/>
      <c r="D67" s="112"/>
      <c r="E67" s="112"/>
      <c r="F67" s="112"/>
      <c r="G67" s="112"/>
      <c r="H67" s="112"/>
      <c r="I67" s="112"/>
      <c r="J67" s="112"/>
      <c r="K67" s="112"/>
      <c r="L67" s="112"/>
      <c r="M67" s="112"/>
      <c r="N67" s="112"/>
    </row>
    <row r="68" spans="1:14" ht="12.75" hidden="1">
      <c r="A68" s="112"/>
      <c r="B68" s="112"/>
      <c r="C68" s="112"/>
      <c r="D68" s="112"/>
      <c r="E68" s="112"/>
      <c r="F68" s="112"/>
      <c r="G68" s="112"/>
      <c r="H68" s="112"/>
      <c r="I68" s="112"/>
      <c r="J68" s="112"/>
      <c r="K68" s="112"/>
      <c r="L68" s="112"/>
      <c r="M68" s="112"/>
      <c r="N68" s="112"/>
    </row>
    <row r="69" spans="1:14" ht="12.75" hidden="1">
      <c r="A69" s="112"/>
      <c r="B69" s="112"/>
      <c r="C69" s="112"/>
      <c r="D69" s="112"/>
      <c r="E69" s="112"/>
      <c r="F69" s="112"/>
      <c r="G69" s="112"/>
      <c r="H69" s="112"/>
      <c r="I69" s="112"/>
      <c r="J69" s="112"/>
      <c r="K69" s="112"/>
      <c r="L69" s="112"/>
      <c r="M69" s="112"/>
      <c r="N69" s="112"/>
    </row>
    <row r="70" spans="1:14" ht="12.75" hidden="1">
      <c r="A70" s="112"/>
      <c r="B70" s="112"/>
      <c r="C70" s="112"/>
      <c r="D70" s="112"/>
      <c r="E70" s="112"/>
      <c r="F70" s="112"/>
      <c r="G70" s="112"/>
      <c r="H70" s="112"/>
      <c r="I70" s="112"/>
      <c r="J70" s="112"/>
      <c r="K70" s="112"/>
      <c r="L70" s="112"/>
      <c r="M70" s="112"/>
      <c r="N70" s="112"/>
    </row>
    <row r="71" spans="1:14" ht="12.75" hidden="1">
      <c r="A71" s="112"/>
      <c r="B71" s="112"/>
      <c r="C71" s="112"/>
      <c r="D71" s="112"/>
      <c r="E71" s="112"/>
      <c r="F71" s="112"/>
      <c r="G71" s="112"/>
      <c r="H71" s="112"/>
      <c r="I71" s="112"/>
      <c r="J71" s="112"/>
      <c r="K71" s="112"/>
      <c r="L71" s="112"/>
      <c r="M71" s="112"/>
      <c r="N71" s="112"/>
    </row>
    <row r="72" spans="1:14" ht="12.75" hidden="1">
      <c r="A72" s="112"/>
      <c r="B72" s="112"/>
      <c r="C72" s="112"/>
      <c r="D72" s="112"/>
      <c r="E72" s="112"/>
      <c r="F72" s="112"/>
      <c r="G72" s="112"/>
      <c r="H72" s="112"/>
      <c r="I72" s="112"/>
      <c r="J72" s="112"/>
      <c r="K72" s="112"/>
      <c r="L72" s="112"/>
      <c r="M72" s="112"/>
      <c r="N72" s="112"/>
    </row>
    <row r="73" spans="1:14" ht="12.75" hidden="1">
      <c r="A73" s="112"/>
      <c r="B73" s="112"/>
      <c r="C73" s="112"/>
      <c r="D73" s="112"/>
      <c r="E73" s="112"/>
      <c r="F73" s="112"/>
      <c r="G73" s="112"/>
      <c r="H73" s="112"/>
      <c r="I73" s="112"/>
      <c r="J73" s="112"/>
      <c r="K73" s="112"/>
      <c r="L73" s="112"/>
      <c r="M73" s="112"/>
      <c r="N73" s="112"/>
    </row>
    <row r="74" spans="1:14" ht="12.75" hidden="1">
      <c r="A74" s="112"/>
      <c r="B74" s="112"/>
      <c r="C74" s="112"/>
      <c r="D74" s="112"/>
      <c r="E74" s="112"/>
      <c r="F74" s="112"/>
      <c r="G74" s="112"/>
      <c r="H74" s="112"/>
      <c r="I74" s="112"/>
      <c r="J74" s="112"/>
      <c r="K74" s="112"/>
      <c r="L74" s="112"/>
      <c r="M74" s="112"/>
      <c r="N74" s="112"/>
    </row>
    <row r="75" spans="1:14" ht="12.75" hidden="1">
      <c r="A75" s="112"/>
      <c r="B75" s="112"/>
      <c r="C75" s="112"/>
      <c r="D75" s="112"/>
      <c r="E75" s="112"/>
      <c r="F75" s="112"/>
      <c r="G75" s="112"/>
      <c r="H75" s="112"/>
      <c r="I75" s="112"/>
      <c r="J75" s="112"/>
      <c r="K75" s="112"/>
      <c r="L75" s="112"/>
      <c r="M75" s="112"/>
      <c r="N75" s="112"/>
    </row>
    <row r="76" spans="1:14" ht="12.75" hidden="1">
      <c r="A76" s="112"/>
      <c r="B76" s="112"/>
      <c r="C76" s="112"/>
      <c r="D76" s="112"/>
      <c r="E76" s="112"/>
      <c r="F76" s="112"/>
      <c r="G76" s="112"/>
      <c r="H76" s="112"/>
      <c r="I76" s="112"/>
      <c r="J76" s="112"/>
      <c r="K76" s="112"/>
      <c r="L76" s="112"/>
      <c r="M76" s="112"/>
      <c r="N76" s="112"/>
    </row>
    <row r="77" spans="1:14" ht="12.75" hidden="1">
      <c r="A77" s="112"/>
      <c r="B77" s="112"/>
      <c r="C77" s="112"/>
      <c r="D77" s="112"/>
      <c r="E77" s="112"/>
      <c r="F77" s="112"/>
      <c r="G77" s="112"/>
      <c r="H77" s="112"/>
      <c r="I77" s="112"/>
      <c r="J77" s="112"/>
      <c r="K77" s="112"/>
      <c r="L77" s="112"/>
      <c r="M77" s="112"/>
      <c r="N77" s="112"/>
    </row>
    <row r="78" spans="1:14" ht="12.75" hidden="1">
      <c r="A78" s="112"/>
      <c r="B78" s="112"/>
      <c r="C78" s="112"/>
      <c r="D78" s="112"/>
      <c r="E78" s="112"/>
      <c r="F78" s="112"/>
      <c r="G78" s="112"/>
      <c r="H78" s="112"/>
      <c r="I78" s="112"/>
      <c r="J78" s="112"/>
      <c r="K78" s="112"/>
      <c r="L78" s="112"/>
      <c r="M78" s="112"/>
      <c r="N78" s="112"/>
    </row>
    <row r="79" spans="1:14" ht="12.75" hidden="1">
      <c r="A79" s="112"/>
      <c r="B79" s="112"/>
      <c r="C79" s="112"/>
      <c r="D79" s="112"/>
      <c r="E79" s="112"/>
      <c r="F79" s="112"/>
      <c r="G79" s="112"/>
      <c r="H79" s="112"/>
      <c r="I79" s="112"/>
      <c r="J79" s="112"/>
      <c r="K79" s="112"/>
      <c r="L79" s="112"/>
      <c r="M79" s="112"/>
      <c r="N79" s="112"/>
    </row>
    <row r="80" spans="1:14" ht="12.75" hidden="1">
      <c r="A80" s="112"/>
      <c r="B80" s="112"/>
      <c r="C80" s="112"/>
      <c r="D80" s="112"/>
      <c r="E80" s="112"/>
      <c r="F80" s="112"/>
      <c r="G80" s="112"/>
      <c r="H80" s="112"/>
      <c r="I80" s="112"/>
      <c r="J80" s="112"/>
      <c r="K80" s="112"/>
      <c r="L80" s="112"/>
      <c r="M80" s="112"/>
      <c r="N80" s="112"/>
    </row>
    <row r="81" spans="1:14" ht="12.75" hidden="1">
      <c r="A81" s="112"/>
      <c r="B81" s="112"/>
      <c r="C81" s="112"/>
      <c r="D81" s="112"/>
      <c r="E81" s="112"/>
      <c r="F81" s="112"/>
      <c r="G81" s="112"/>
      <c r="H81" s="112"/>
      <c r="I81" s="112"/>
      <c r="J81" s="112"/>
      <c r="K81" s="112"/>
      <c r="L81" s="112"/>
      <c r="M81" s="112"/>
      <c r="N81" s="112"/>
    </row>
    <row r="82" spans="1:14" ht="12.75" hidden="1"/>
    <row r="83" spans="1:14" ht="12.75" hidden="1"/>
    <row r="84" spans="1:14" ht="12.75" hidden="1"/>
    <row r="85" spans="1:14" ht="12.75" hidden="1"/>
    <row r="86" spans="1:14" ht="12.75" hidden="1"/>
    <row r="87" spans="1:14" ht="12.75" hidden="1"/>
    <row r="88" spans="1:14" ht="12.75" hidden="1"/>
    <row r="89" spans="1:14" ht="12.75" hidden="1"/>
    <row r="90" spans="1:14" ht="12.75" hidden="1"/>
    <row r="91" spans="1:14" ht="12.75" hidden="1"/>
    <row r="92" spans="1:14" ht="12.75" hidden="1"/>
    <row r="93" spans="1:14" ht="12.75" hidden="1"/>
    <row r="94" spans="1:14" ht="12.75" hidden="1"/>
    <row r="95" spans="1:14" ht="12.75" hidden="1"/>
    <row r="96" spans="1:14" ht="12.75" hidden="1"/>
    <row r="97" ht="12.75" hidden="1"/>
    <row r="98" ht="12.75" hidden="1"/>
    <row r="99" ht="12.75" hidden="1"/>
    <row r="100" ht="12.75" hidden="1"/>
    <row r="101" ht="12.75" hidden="1"/>
    <row r="102" ht="12.75" hidden="1"/>
    <row r="103" ht="12.75" hidden="1"/>
    <row r="104" ht="12.75" hidden="1"/>
    <row r="105" ht="12.75" hidden="1"/>
    <row r="106" ht="12.75" hidden="1"/>
  </sheetData>
  <sheetProtection password="C830" sheet="1" objects="1" scenarios="1"/>
  <hyperlinks>
    <hyperlink ref="D51" r:id="rId1"/>
    <hyperlink ref="D52" r:id="rId2"/>
    <hyperlink ref="C5" r:id="rId3" tooltip="Aus der Praxis für die Praxis"/>
  </hyperlinks>
  <pageMargins left="0.7" right="0.7" top="0.78740157499999996" bottom="0.78740157499999996" header="0.3" footer="0.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68"/>
  <sheetViews>
    <sheetView showGridLines="0" zoomScale="115" zoomScaleNormal="115" workbookViewId="0">
      <selection activeCell="L13" sqref="L13"/>
    </sheetView>
  </sheetViews>
  <sheetFormatPr baseColWidth="10" defaultColWidth="0" defaultRowHeight="12.75"/>
  <cols>
    <col min="1" max="2" width="2" customWidth="1"/>
    <col min="3" max="3" width="42" customWidth="1"/>
    <col min="4" max="9" width="11.42578125" customWidth="1"/>
    <col min="10" max="10" width="7" customWidth="1"/>
    <col min="11" max="11" width="39.28515625" customWidth="1"/>
    <col min="12" max="16" width="11.42578125" customWidth="1"/>
    <col min="17" max="17" width="2.7109375" customWidth="1"/>
    <col min="18" max="21" width="0" hidden="1" customWidth="1"/>
    <col min="22" max="16384" width="11.42578125" hidden="1"/>
  </cols>
  <sheetData>
    <row r="2" spans="3:16" ht="19.5" customHeight="1">
      <c r="C2" s="62" t="s">
        <v>131</v>
      </c>
      <c r="D2" s="70">
        <v>4</v>
      </c>
      <c r="E2" s="25"/>
      <c r="F2" s="63">
        <v>1</v>
      </c>
      <c r="G2" s="63">
        <v>2</v>
      </c>
      <c r="H2" s="63">
        <v>3</v>
      </c>
      <c r="I2" s="63">
        <v>4</v>
      </c>
    </row>
    <row r="3" spans="3:16" ht="19.5" customHeight="1">
      <c r="C3" s="57"/>
      <c r="D3" s="12" t="s">
        <v>130</v>
      </c>
      <c r="E3" s="57"/>
      <c r="F3" s="31" t="str">
        <f>IF($D$2=F2,Pf_unt_ja,Pf_unt_nein)</f>
        <v>×</v>
      </c>
      <c r="G3" s="31" t="str">
        <f>IF($D$2=G2,Pf_unt_ja,Pf_unt_nein)</f>
        <v>×</v>
      </c>
      <c r="H3" s="31" t="str">
        <f>IF($D$2=H2,Pf_unt_ja,Pf_unt_nein)</f>
        <v>×</v>
      </c>
      <c r="I3" s="31" t="str">
        <f>IF($D$2=I2,Pf_unt_ja,Pf_unt_nein)</f>
        <v>▼</v>
      </c>
      <c r="J3" s="102" t="s">
        <v>190</v>
      </c>
    </row>
    <row r="4" spans="3:16" ht="19.5" customHeight="1">
      <c r="C4" s="102" t="s">
        <v>188</v>
      </c>
      <c r="D4" s="100" t="str">
        <f ca="1">OFFSET(F4,0,$D$2-1)</f>
        <v>AUD</v>
      </c>
      <c r="E4" s="25"/>
      <c r="F4" s="64" t="s">
        <v>6</v>
      </c>
      <c r="G4" s="64" t="s">
        <v>181</v>
      </c>
      <c r="H4" s="64" t="s">
        <v>128</v>
      </c>
      <c r="I4" s="64" t="s">
        <v>129</v>
      </c>
    </row>
    <row r="5" spans="3:16" ht="9.75" customHeight="1">
      <c r="C5" s="1"/>
      <c r="D5" s="65"/>
      <c r="E5" s="66"/>
      <c r="F5" s="67"/>
      <c r="G5" s="67"/>
      <c r="H5" s="67"/>
      <c r="I5" s="67"/>
    </row>
    <row r="6" spans="3:16" ht="14.25" customHeight="1">
      <c r="C6" s="102" t="s">
        <v>189</v>
      </c>
      <c r="D6" s="68">
        <f ca="1">OFFSET(F6,0,$D$2-1)</f>
        <v>0.80405000000000004</v>
      </c>
      <c r="E6" s="25"/>
      <c r="F6" s="68">
        <v>1</v>
      </c>
      <c r="G6" s="69">
        <v>0.75485000000000002</v>
      </c>
      <c r="H6" s="69">
        <v>0.77471000000000001</v>
      </c>
      <c r="I6" s="69">
        <v>0.80405000000000004</v>
      </c>
    </row>
    <row r="10" spans="3:16" ht="20.25">
      <c r="C10" s="41" t="s">
        <v>179</v>
      </c>
      <c r="D10" s="41"/>
      <c r="E10" s="41"/>
      <c r="F10" s="41"/>
      <c r="G10" s="41"/>
      <c r="H10" s="57"/>
      <c r="K10" s="41" t="s">
        <v>178</v>
      </c>
      <c r="L10" s="41"/>
      <c r="M10" s="41"/>
      <c r="N10" s="41"/>
      <c r="O10" s="41"/>
      <c r="P10" s="57"/>
    </row>
    <row r="11" spans="3:16" ht="15.75">
      <c r="C11" s="94" t="s">
        <v>170</v>
      </c>
      <c r="K11" s="94" t="str">
        <f ca="1">"Alle Beträge in "&amp;TEXT($D$4,"") &amp;"'000 (sofern nicht anders angegeben)"</f>
        <v>Alle Beträge in AUD'000 (sofern nicht anders angegeben)</v>
      </c>
      <c r="L11" s="57"/>
      <c r="M11" s="57"/>
      <c r="N11" s="57"/>
      <c r="O11" s="57"/>
      <c r="P11" s="57"/>
    </row>
    <row r="12" spans="3:16">
      <c r="K12" s="57"/>
      <c r="L12" s="142"/>
      <c r="M12" s="57"/>
      <c r="N12" s="57"/>
      <c r="O12" s="57"/>
      <c r="P12" s="57"/>
    </row>
    <row r="13" spans="3:16" s="57" customFormat="1" ht="20.25">
      <c r="C13" s="3" t="s">
        <v>163</v>
      </c>
      <c r="K13" s="3" t="s">
        <v>163</v>
      </c>
    </row>
    <row r="14" spans="3:16" s="57" customFormat="1" ht="15">
      <c r="C14" s="4" t="s">
        <v>164</v>
      </c>
      <c r="D14" s="9" t="s">
        <v>169</v>
      </c>
      <c r="E14" s="83">
        <v>4533.6532000897187</v>
      </c>
      <c r="F14" s="84">
        <f>SUM(F15:F16)</f>
        <v>1</v>
      </c>
      <c r="K14" s="4" t="s">
        <v>164</v>
      </c>
      <c r="L14" s="9" t="str">
        <f ca="1">TEXT($D$4,"")&amp;" '000"</f>
        <v>AUD '000</v>
      </c>
      <c r="M14" s="98">
        <f t="shared" ref="M14:M16" ca="1" si="0">E14*$D$6</f>
        <v>3645.2838555321387</v>
      </c>
      <c r="N14" s="84">
        <f ca="1">SUM(N15:N16)</f>
        <v>1</v>
      </c>
      <c r="O14" s="90" t="s">
        <v>173</v>
      </c>
    </row>
    <row r="15" spans="3:16" s="57" customFormat="1">
      <c r="C15" s="25" t="s">
        <v>165</v>
      </c>
      <c r="D15" s="9" t="s">
        <v>169</v>
      </c>
      <c r="E15" s="83">
        <v>2533.6532000897187</v>
      </c>
      <c r="F15" s="85">
        <f>E15/E14</f>
        <v>0.55885465611696528</v>
      </c>
      <c r="K15" s="25" t="s">
        <v>165</v>
      </c>
      <c r="L15" s="9" t="str">
        <f ca="1">TEXT($D$4,"")&amp;" '000"</f>
        <v>AUD '000</v>
      </c>
      <c r="M15" s="98">
        <f t="shared" ca="1" si="0"/>
        <v>2037.1838555321383</v>
      </c>
      <c r="N15" s="85">
        <f ca="1">M15/M14</f>
        <v>0.55885465611696516</v>
      </c>
      <c r="O15" s="90" t="s">
        <v>173</v>
      </c>
    </row>
    <row r="16" spans="3:16" s="57" customFormat="1">
      <c r="C16" s="25" t="s">
        <v>166</v>
      </c>
      <c r="D16" s="9" t="s">
        <v>169</v>
      </c>
      <c r="E16" s="83">
        <v>2000</v>
      </c>
      <c r="F16" s="85">
        <f>E16/E14</f>
        <v>0.44114534388303478</v>
      </c>
      <c r="K16" s="25" t="s">
        <v>166</v>
      </c>
      <c r="L16" s="9" t="str">
        <f ca="1">TEXT($D$4,"")&amp;" '000"</f>
        <v>AUD '000</v>
      </c>
      <c r="M16" s="98">
        <f t="shared" ca="1" si="0"/>
        <v>1608.1000000000001</v>
      </c>
      <c r="N16" s="85">
        <f ca="1">M16/M14</f>
        <v>0.44114534388303478</v>
      </c>
      <c r="O16" s="90" t="s">
        <v>173</v>
      </c>
    </row>
    <row r="17" spans="3:16" s="57" customFormat="1">
      <c r="C17" s="25"/>
      <c r="E17" s="89" t="s">
        <v>167</v>
      </c>
      <c r="F17" s="86">
        <f>E16/E15</f>
        <v>0.7893740153266352</v>
      </c>
      <c r="K17" s="25"/>
      <c r="M17" s="89" t="s">
        <v>167</v>
      </c>
      <c r="N17" s="86">
        <f ca="1">M16/M15</f>
        <v>0.78937401532663531</v>
      </c>
    </row>
    <row r="18" spans="3:16" s="57" customFormat="1"/>
    <row r="19" spans="3:16" s="57" customFormat="1" ht="20.25">
      <c r="C19" s="3" t="s">
        <v>176</v>
      </c>
      <c r="K19" s="3" t="s">
        <v>176</v>
      </c>
    </row>
    <row r="20" spans="3:16" s="57" customFormat="1"/>
    <row r="21" spans="3:16" s="57" customFormat="1">
      <c r="C21" s="92" t="s">
        <v>168</v>
      </c>
      <c r="D21" s="9" t="s">
        <v>175</v>
      </c>
      <c r="E21" s="87">
        <v>0.27500000000000002</v>
      </c>
      <c r="K21" s="92" t="s">
        <v>168</v>
      </c>
      <c r="L21" s="9" t="s">
        <v>175</v>
      </c>
      <c r="M21" s="87">
        <f>E21</f>
        <v>0.27500000000000002</v>
      </c>
    </row>
    <row r="22" spans="3:16" s="57" customFormat="1">
      <c r="C22" s="93">
        <v>0.12</v>
      </c>
      <c r="D22" s="9" t="s">
        <v>169</v>
      </c>
      <c r="E22" s="88">
        <v>2822</v>
      </c>
      <c r="K22" s="93">
        <v>0.12</v>
      </c>
      <c r="L22" s="9" t="str">
        <f ca="1">TEXT($D$4,"")&amp;" '000"</f>
        <v>AUD '000</v>
      </c>
      <c r="M22" s="99">
        <f ca="1">E22*$D$6</f>
        <v>2269.0291000000002</v>
      </c>
      <c r="N22" s="90" t="s">
        <v>173</v>
      </c>
    </row>
    <row r="23" spans="3:16">
      <c r="K23" s="57"/>
      <c r="L23" s="57"/>
      <c r="M23" s="57"/>
      <c r="N23" s="57"/>
      <c r="O23" s="57"/>
      <c r="P23" s="57"/>
    </row>
    <row r="24" spans="3:16" ht="20.25">
      <c r="C24" s="3" t="s">
        <v>171</v>
      </c>
      <c r="D24" s="57"/>
      <c r="E24" s="12">
        <v>2014</v>
      </c>
      <c r="F24" s="12">
        <v>2015</v>
      </c>
      <c r="G24" s="12">
        <v>2016</v>
      </c>
      <c r="H24" s="91" t="s">
        <v>174</v>
      </c>
      <c r="K24" s="3" t="str">
        <f ca="1">"Cashflow Wasserfall (in "&amp;TEXT($D$4,"") &amp;"'000)"</f>
        <v>Cashflow Wasserfall (in AUD'000)</v>
      </c>
      <c r="L24" s="57"/>
      <c r="M24" s="12">
        <v>2014</v>
      </c>
      <c r="N24" s="12">
        <v>2015</v>
      </c>
      <c r="O24" s="12">
        <v>2016</v>
      </c>
      <c r="P24" s="91" t="s">
        <v>174</v>
      </c>
    </row>
    <row r="25" spans="3:16" ht="9.75" customHeight="1">
      <c r="C25" s="57"/>
      <c r="D25" s="57"/>
      <c r="E25" s="57"/>
      <c r="F25" s="57"/>
      <c r="G25" s="57"/>
      <c r="H25" s="91"/>
      <c r="K25" s="57"/>
      <c r="L25" s="57"/>
      <c r="M25" s="57"/>
      <c r="N25" s="57"/>
      <c r="O25" s="57"/>
      <c r="P25" s="57"/>
    </row>
    <row r="26" spans="3:16" ht="15">
      <c r="C26" s="4" t="s">
        <v>132</v>
      </c>
      <c r="D26" s="57"/>
      <c r="E26" s="57"/>
      <c r="F26" s="57"/>
      <c r="G26" s="57"/>
      <c r="H26" s="91"/>
      <c r="K26" s="4" t="s">
        <v>132</v>
      </c>
      <c r="L26" s="57"/>
      <c r="M26" s="57"/>
      <c r="N26" s="57"/>
      <c r="O26" s="57"/>
      <c r="P26" s="57"/>
    </row>
    <row r="27" spans="3:16">
      <c r="C27" s="25" t="s">
        <v>133</v>
      </c>
      <c r="D27" s="57"/>
      <c r="E27" s="71">
        <v>0</v>
      </c>
      <c r="F27" s="71">
        <v>3287.4187500000003</v>
      </c>
      <c r="G27" s="71">
        <v>3506.5800000000004</v>
      </c>
      <c r="H27" s="96"/>
      <c r="K27" s="25" t="s">
        <v>133</v>
      </c>
      <c r="L27" s="57"/>
      <c r="M27" s="71">
        <f t="shared" ref="M27:O30" ca="1" si="1">E27*$D$6</f>
        <v>0</v>
      </c>
      <c r="N27" s="71">
        <f t="shared" ca="1" si="1"/>
        <v>2643.2490459375003</v>
      </c>
      <c r="O27" s="97">
        <f t="shared" ca="1" si="1"/>
        <v>2819.4656490000007</v>
      </c>
      <c r="P27" s="90" t="s">
        <v>173</v>
      </c>
    </row>
    <row r="28" spans="3:16">
      <c r="C28" s="40" t="s">
        <v>134</v>
      </c>
      <c r="D28" s="57"/>
      <c r="E28" s="71">
        <v>0</v>
      </c>
      <c r="F28" s="71">
        <v>274.23051223696893</v>
      </c>
      <c r="G28" s="71">
        <v>278.72669851681934</v>
      </c>
      <c r="H28" s="91"/>
      <c r="K28" s="40" t="s">
        <v>134</v>
      </c>
      <c r="L28" s="57"/>
      <c r="M28" s="71">
        <f t="shared" ca="1" si="1"/>
        <v>0</v>
      </c>
      <c r="N28" s="71">
        <f t="shared" ca="1" si="1"/>
        <v>220.49504336413489</v>
      </c>
      <c r="O28" s="97">
        <f t="shared" ca="1" si="1"/>
        <v>224.11020194244861</v>
      </c>
      <c r="P28" s="90" t="s">
        <v>173</v>
      </c>
    </row>
    <row r="29" spans="3:16">
      <c r="C29" s="40" t="s">
        <v>135</v>
      </c>
      <c r="D29" s="57"/>
      <c r="E29" s="71">
        <v>0</v>
      </c>
      <c r="F29" s="71">
        <v>940.9530728397466</v>
      </c>
      <c r="G29" s="71">
        <v>1020.1357423671891</v>
      </c>
      <c r="H29" s="91"/>
      <c r="K29" s="40" t="s">
        <v>135</v>
      </c>
      <c r="L29" s="57"/>
      <c r="M29" s="71">
        <f t="shared" ca="1" si="1"/>
        <v>0</v>
      </c>
      <c r="N29" s="71">
        <f t="shared" ca="1" si="1"/>
        <v>756.57331821679827</v>
      </c>
      <c r="O29" s="97">
        <f t="shared" ca="1" si="1"/>
        <v>820.24014365033838</v>
      </c>
      <c r="P29" s="90" t="s">
        <v>173</v>
      </c>
    </row>
    <row r="30" spans="3:16">
      <c r="C30" s="40" t="s">
        <v>136</v>
      </c>
      <c r="D30" s="57"/>
      <c r="E30" s="71">
        <v>2.2405112408483991</v>
      </c>
      <c r="F30" s="71">
        <v>-119.81810730910929</v>
      </c>
      <c r="G30" s="71">
        <v>-7.7067996840935145</v>
      </c>
      <c r="H30" s="91"/>
      <c r="K30" s="40" t="s">
        <v>136</v>
      </c>
      <c r="L30" s="57"/>
      <c r="M30" s="71">
        <f t="shared" ca="1" si="1"/>
        <v>1.8014830632041554</v>
      </c>
      <c r="N30" s="71">
        <f t="shared" ca="1" si="1"/>
        <v>-96.339749181889331</v>
      </c>
      <c r="O30" s="97">
        <f t="shared" ca="1" si="1"/>
        <v>-6.1966522859953903</v>
      </c>
      <c r="P30" s="90" t="s">
        <v>173</v>
      </c>
    </row>
    <row r="31" spans="3:16">
      <c r="C31" s="40" t="s">
        <v>137</v>
      </c>
      <c r="D31" s="57"/>
      <c r="E31" s="72">
        <f>E27-E28-E29+E30</f>
        <v>2.2405112408483991</v>
      </c>
      <c r="F31" s="72">
        <f t="shared" ref="F31:G31" si="2">F27-F28-F29+F30</f>
        <v>1952.4170576141753</v>
      </c>
      <c r="G31" s="72">
        <f t="shared" si="2"/>
        <v>2200.0107594318988</v>
      </c>
      <c r="H31" s="96" t="s">
        <v>180</v>
      </c>
      <c r="K31" s="40" t="s">
        <v>137</v>
      </c>
      <c r="L31" s="57"/>
      <c r="M31" s="72">
        <f ca="1">M27-M28-M29+M30</f>
        <v>1.8014830632041554</v>
      </c>
      <c r="N31" s="72">
        <f t="shared" ref="N31:O31" ca="1" si="3">N27-N28-N29+N30</f>
        <v>1569.840935174678</v>
      </c>
      <c r="O31" s="78">
        <f t="shared" ca="1" si="3"/>
        <v>1768.9186511212181</v>
      </c>
      <c r="P31" s="90" t="s">
        <v>172</v>
      </c>
    </row>
    <row r="32" spans="3:16">
      <c r="C32" s="57" t="s">
        <v>138</v>
      </c>
      <c r="D32" s="57"/>
      <c r="E32" s="57"/>
      <c r="F32" s="57"/>
      <c r="G32" s="57"/>
      <c r="H32" s="91"/>
      <c r="K32" s="57" t="s">
        <v>138</v>
      </c>
      <c r="L32" s="57"/>
      <c r="M32" s="57"/>
      <c r="N32" s="57"/>
      <c r="O32" s="57"/>
      <c r="P32" s="57"/>
    </row>
    <row r="33" spans="3:16" ht="15">
      <c r="C33" s="4" t="s">
        <v>139</v>
      </c>
      <c r="D33" s="57"/>
      <c r="E33" s="57"/>
      <c r="F33" s="57"/>
      <c r="G33" s="57"/>
      <c r="H33" s="91"/>
      <c r="K33" s="4" t="s">
        <v>139</v>
      </c>
      <c r="L33" s="57"/>
      <c r="M33" s="57"/>
      <c r="N33" s="57"/>
      <c r="O33" s="57"/>
      <c r="P33" s="57"/>
    </row>
    <row r="34" spans="3:16">
      <c r="C34" s="57" t="s">
        <v>140</v>
      </c>
      <c r="D34" s="57"/>
      <c r="E34" s="71">
        <v>4462.5</v>
      </c>
      <c r="F34" s="71">
        <v>0</v>
      </c>
      <c r="G34" s="71">
        <v>0</v>
      </c>
      <c r="H34" s="91"/>
      <c r="K34" s="57" t="s">
        <v>140</v>
      </c>
      <c r="L34" s="57"/>
      <c r="M34" s="71">
        <f t="shared" ref="M34:O36" ca="1" si="4">E34*$D$6</f>
        <v>3588.0731250000003</v>
      </c>
      <c r="N34" s="71">
        <f t="shared" ca="1" si="4"/>
        <v>0</v>
      </c>
      <c r="O34" s="97">
        <f t="shared" ca="1" si="4"/>
        <v>0</v>
      </c>
      <c r="P34" s="57"/>
    </row>
    <row r="35" spans="3:16">
      <c r="C35" s="57" t="s">
        <v>141</v>
      </c>
      <c r="D35" s="57"/>
      <c r="E35" s="71">
        <v>29.652241320561902</v>
      </c>
      <c r="F35" s="71">
        <v>0</v>
      </c>
      <c r="G35" s="71">
        <v>0</v>
      </c>
      <c r="H35" s="91"/>
      <c r="K35" s="57" t="s">
        <v>141</v>
      </c>
      <c r="L35" s="57"/>
      <c r="M35" s="71">
        <f t="shared" ca="1" si="4"/>
        <v>23.8418846337978</v>
      </c>
      <c r="N35" s="71">
        <f t="shared" ca="1" si="4"/>
        <v>0</v>
      </c>
      <c r="O35" s="97">
        <f t="shared" ca="1" si="4"/>
        <v>0</v>
      </c>
      <c r="P35" s="57"/>
    </row>
    <row r="36" spans="3:16">
      <c r="C36" s="57" t="s">
        <v>142</v>
      </c>
      <c r="D36" s="57"/>
      <c r="E36" s="71">
        <v>43.741470010005138</v>
      </c>
      <c r="F36" s="71">
        <v>0</v>
      </c>
      <c r="G36" s="71">
        <v>0</v>
      </c>
      <c r="H36" s="91"/>
      <c r="K36" s="57" t="s">
        <v>142</v>
      </c>
      <c r="L36" s="57"/>
      <c r="M36" s="71">
        <f t="shared" ca="1" si="4"/>
        <v>35.170328961544634</v>
      </c>
      <c r="N36" s="71">
        <f t="shared" ca="1" si="4"/>
        <v>0</v>
      </c>
      <c r="O36" s="97">
        <f t="shared" ca="1" si="4"/>
        <v>0</v>
      </c>
      <c r="P36" s="57"/>
    </row>
    <row r="37" spans="3:16">
      <c r="C37" s="57" t="s">
        <v>143</v>
      </c>
      <c r="D37" s="57"/>
      <c r="E37" s="73">
        <f t="shared" ref="E37:G37" si="5">SUM(E34:E36)</f>
        <v>4535.8937113305674</v>
      </c>
      <c r="F37" s="73">
        <f t="shared" si="5"/>
        <v>0</v>
      </c>
      <c r="G37" s="73">
        <f t="shared" si="5"/>
        <v>0</v>
      </c>
      <c r="H37" s="96" t="s">
        <v>180</v>
      </c>
      <c r="K37" s="57" t="s">
        <v>143</v>
      </c>
      <c r="L37" s="57"/>
      <c r="M37" s="73">
        <f t="shared" ref="M37:O37" ca="1" si="6">SUM(M34:M36)</f>
        <v>3647.0853385953428</v>
      </c>
      <c r="N37" s="73">
        <f t="shared" ca="1" si="6"/>
        <v>0</v>
      </c>
      <c r="O37" s="78">
        <f t="shared" ca="1" si="6"/>
        <v>0</v>
      </c>
      <c r="P37" s="57"/>
    </row>
    <row r="38" spans="3:16">
      <c r="C38" s="57" t="s">
        <v>138</v>
      </c>
      <c r="D38" s="57"/>
      <c r="E38" s="57"/>
      <c r="F38" s="57"/>
      <c r="G38" s="57"/>
      <c r="H38" s="91"/>
      <c r="K38" s="57" t="s">
        <v>138</v>
      </c>
      <c r="L38" s="57"/>
      <c r="M38" s="57"/>
      <c r="N38" s="57"/>
      <c r="O38" s="57"/>
      <c r="P38" s="57"/>
    </row>
    <row r="39" spans="3:16">
      <c r="C39" s="101" t="s">
        <v>144</v>
      </c>
      <c r="D39" s="101"/>
      <c r="E39" s="74">
        <f t="shared" ref="E39:G39" si="7">E31-E37</f>
        <v>-4533.6532000897187</v>
      </c>
      <c r="F39" s="74">
        <f t="shared" si="7"/>
        <v>1952.4170576141753</v>
      </c>
      <c r="G39" s="74">
        <f t="shared" si="7"/>
        <v>2200.0107594318988</v>
      </c>
      <c r="H39" s="96" t="s">
        <v>180</v>
      </c>
      <c r="K39" s="101" t="s">
        <v>144</v>
      </c>
      <c r="L39" s="101"/>
      <c r="M39" s="74">
        <f t="shared" ref="M39:O39" ca="1" si="8">M31-M37</f>
        <v>-3645.2838555321387</v>
      </c>
      <c r="N39" s="74">
        <f t="shared" ca="1" si="8"/>
        <v>1569.840935174678</v>
      </c>
      <c r="O39" s="79">
        <f t="shared" ca="1" si="8"/>
        <v>1768.9186511212181</v>
      </c>
      <c r="P39" s="57"/>
    </row>
    <row r="40" spans="3:16">
      <c r="C40" s="57" t="s">
        <v>138</v>
      </c>
      <c r="D40" s="57"/>
      <c r="E40" s="57"/>
      <c r="F40" s="57"/>
      <c r="G40" s="57"/>
      <c r="H40" s="91"/>
      <c r="K40" s="57" t="s">
        <v>138</v>
      </c>
      <c r="L40" s="57"/>
      <c r="M40" s="57"/>
      <c r="N40" s="57"/>
      <c r="O40" s="57"/>
      <c r="P40" s="57"/>
    </row>
    <row r="41" spans="3:16" ht="15">
      <c r="C41" s="4" t="s">
        <v>145</v>
      </c>
      <c r="D41" s="57"/>
      <c r="E41" s="57"/>
      <c r="F41" s="57"/>
      <c r="G41" s="57"/>
      <c r="H41" s="91"/>
      <c r="K41" s="4" t="s">
        <v>145</v>
      </c>
      <c r="L41" s="57"/>
      <c r="M41" s="57"/>
      <c r="N41" s="57"/>
      <c r="O41" s="57"/>
      <c r="P41" s="57"/>
    </row>
    <row r="42" spans="3:16">
      <c r="C42" s="57" t="s">
        <v>146</v>
      </c>
      <c r="D42" s="57"/>
      <c r="E42" s="71">
        <v>1500</v>
      </c>
      <c r="F42" s="71">
        <v>0</v>
      </c>
      <c r="G42" s="71">
        <v>0</v>
      </c>
      <c r="H42" s="91"/>
      <c r="K42" s="57" t="s">
        <v>146</v>
      </c>
      <c r="L42" s="57"/>
      <c r="M42" s="71">
        <f t="shared" ref="M42:O44" ca="1" si="9">E42*$D$6</f>
        <v>1206.075</v>
      </c>
      <c r="N42" s="71">
        <f t="shared" ca="1" si="9"/>
        <v>0</v>
      </c>
      <c r="O42" s="97">
        <f t="shared" ca="1" si="9"/>
        <v>0</v>
      </c>
      <c r="P42" s="57"/>
    </row>
    <row r="43" spans="3:16">
      <c r="C43" s="57" t="s">
        <v>147</v>
      </c>
      <c r="D43" s="57"/>
      <c r="E43" s="71">
        <v>2000</v>
      </c>
      <c r="F43" s="71">
        <v>0</v>
      </c>
      <c r="G43" s="71">
        <v>0</v>
      </c>
      <c r="H43" s="91"/>
      <c r="K43" s="57" t="s">
        <v>147</v>
      </c>
      <c r="L43" s="57"/>
      <c r="M43" s="71">
        <f t="shared" ca="1" si="9"/>
        <v>1608.1000000000001</v>
      </c>
      <c r="N43" s="71">
        <f t="shared" ca="1" si="9"/>
        <v>0</v>
      </c>
      <c r="O43" s="97">
        <f t="shared" ca="1" si="9"/>
        <v>0</v>
      </c>
      <c r="P43" s="57"/>
    </row>
    <row r="44" spans="3:16">
      <c r="C44" s="57" t="s">
        <v>148</v>
      </c>
      <c r="D44" s="57"/>
      <c r="E44" s="71">
        <v>1033.6532000897184</v>
      </c>
      <c r="F44" s="71">
        <v>0</v>
      </c>
      <c r="G44" s="71">
        <v>0</v>
      </c>
      <c r="H44" s="91"/>
      <c r="K44" s="57" t="s">
        <v>148</v>
      </c>
      <c r="L44" s="57"/>
      <c r="M44" s="71">
        <f t="shared" ca="1" si="9"/>
        <v>831.10885553213814</v>
      </c>
      <c r="N44" s="71">
        <f t="shared" ca="1" si="9"/>
        <v>0</v>
      </c>
      <c r="O44" s="97">
        <f t="shared" ca="1" si="9"/>
        <v>0</v>
      </c>
      <c r="P44" s="57"/>
    </row>
    <row r="45" spans="3:16">
      <c r="C45" s="57" t="s">
        <v>149</v>
      </c>
      <c r="D45" s="57"/>
      <c r="E45" s="73">
        <f>SUM(E42:E44)</f>
        <v>4533.6532000897187</v>
      </c>
      <c r="F45" s="73">
        <f t="shared" ref="F45:G45" si="10">SUM(F42:F44)</f>
        <v>0</v>
      </c>
      <c r="G45" s="73">
        <f t="shared" si="10"/>
        <v>0</v>
      </c>
      <c r="H45" s="96" t="s">
        <v>180</v>
      </c>
      <c r="K45" s="57" t="s">
        <v>149</v>
      </c>
      <c r="L45" s="57"/>
      <c r="M45" s="73">
        <f ca="1">SUM(M42:M44)</f>
        <v>3645.2838555321382</v>
      </c>
      <c r="N45" s="73">
        <f t="shared" ref="N45:O45" ca="1" si="11">SUM(N42:N44)</f>
        <v>0</v>
      </c>
      <c r="O45" s="78">
        <f t="shared" ca="1" si="11"/>
        <v>0</v>
      </c>
      <c r="P45" s="57"/>
    </row>
    <row r="46" spans="3:16">
      <c r="C46" s="57" t="s">
        <v>138</v>
      </c>
      <c r="D46" s="57"/>
      <c r="E46" s="57"/>
      <c r="F46" s="57"/>
      <c r="G46" s="57"/>
      <c r="H46" s="91"/>
      <c r="K46" s="57" t="s">
        <v>138</v>
      </c>
      <c r="L46" s="57"/>
      <c r="M46" s="57"/>
      <c r="N46" s="57"/>
      <c r="O46" s="57"/>
      <c r="P46" s="57"/>
    </row>
    <row r="47" spans="3:16">
      <c r="C47" s="101" t="s">
        <v>150</v>
      </c>
      <c r="D47" s="101"/>
      <c r="E47" s="74">
        <f>E39+E45</f>
        <v>0</v>
      </c>
      <c r="F47" s="74">
        <f t="shared" ref="F47:G47" si="12">F39+F45</f>
        <v>1952.4170576141753</v>
      </c>
      <c r="G47" s="74">
        <f t="shared" si="12"/>
        <v>2200.0107594318988</v>
      </c>
      <c r="H47" s="96" t="s">
        <v>180</v>
      </c>
      <c r="K47" s="101" t="s">
        <v>150</v>
      </c>
      <c r="L47" s="101"/>
      <c r="M47" s="74">
        <f ca="1">M39+M45</f>
        <v>0</v>
      </c>
      <c r="N47" s="74">
        <f t="shared" ref="N47:O47" ca="1" si="13">N39+N45</f>
        <v>1569.840935174678</v>
      </c>
      <c r="O47" s="79">
        <f t="shared" ca="1" si="13"/>
        <v>1768.9186511212181</v>
      </c>
      <c r="P47" s="57"/>
    </row>
    <row r="48" spans="3:16">
      <c r="C48" s="57" t="s">
        <v>138</v>
      </c>
      <c r="D48" s="57"/>
      <c r="E48" s="57"/>
      <c r="F48" s="57"/>
      <c r="G48" s="57"/>
      <c r="H48" s="91"/>
      <c r="K48" s="57" t="s">
        <v>138</v>
      </c>
      <c r="L48" s="57"/>
      <c r="M48" s="57"/>
      <c r="N48" s="57"/>
      <c r="O48" s="57"/>
      <c r="P48" s="57"/>
    </row>
    <row r="49" spans="3:16">
      <c r="C49" s="57" t="s">
        <v>151</v>
      </c>
      <c r="D49" s="57"/>
      <c r="E49" s="71">
        <v>0</v>
      </c>
      <c r="F49" s="71">
        <v>418.89307295150331</v>
      </c>
      <c r="G49" s="71">
        <v>557.01623650234308</v>
      </c>
      <c r="H49" s="91"/>
      <c r="K49" s="57" t="s">
        <v>151</v>
      </c>
      <c r="L49" s="57"/>
      <c r="M49" s="71">
        <f ca="1">E49*$D$6</f>
        <v>0</v>
      </c>
      <c r="N49" s="71">
        <f ca="1">F49*$D$6</f>
        <v>336.81097530665625</v>
      </c>
      <c r="O49" s="97">
        <f ca="1">G49*$D$6</f>
        <v>447.86890495970897</v>
      </c>
      <c r="P49" s="57"/>
    </row>
    <row r="50" spans="3:16">
      <c r="C50" s="57" t="s">
        <v>138</v>
      </c>
      <c r="D50" s="57"/>
      <c r="E50" s="57"/>
      <c r="F50" s="57"/>
      <c r="G50" s="57"/>
      <c r="H50" s="91"/>
      <c r="K50" s="57" t="s">
        <v>138</v>
      </c>
      <c r="L50" s="57"/>
      <c r="M50" s="57"/>
      <c r="N50" s="57"/>
      <c r="O50" s="57"/>
      <c r="P50" s="57"/>
    </row>
    <row r="51" spans="3:16">
      <c r="C51" s="101" t="s">
        <v>152</v>
      </c>
      <c r="D51" s="101"/>
      <c r="E51" s="74">
        <f>E47-E49</f>
        <v>0</v>
      </c>
      <c r="F51" s="74">
        <f t="shared" ref="F51:G51" si="14">F47-F49</f>
        <v>1533.5239846626719</v>
      </c>
      <c r="G51" s="74">
        <f t="shared" si="14"/>
        <v>1642.9945229295558</v>
      </c>
      <c r="H51" s="96" t="s">
        <v>180</v>
      </c>
      <c r="K51" s="101" t="s">
        <v>152</v>
      </c>
      <c r="L51" s="101"/>
      <c r="M51" s="74">
        <f ca="1">M47-M49</f>
        <v>0</v>
      </c>
      <c r="N51" s="74">
        <f t="shared" ref="N51:O51" ca="1" si="15">N47-N49</f>
        <v>1233.0299598680217</v>
      </c>
      <c r="O51" s="79">
        <f t="shared" ca="1" si="15"/>
        <v>1321.0497461615091</v>
      </c>
      <c r="P51" s="57"/>
    </row>
    <row r="52" spans="3:16">
      <c r="C52" s="57" t="s">
        <v>138</v>
      </c>
      <c r="D52" s="57"/>
      <c r="E52" s="57"/>
      <c r="F52" s="57"/>
      <c r="G52" s="57"/>
      <c r="H52" s="91"/>
      <c r="K52" s="57" t="s">
        <v>138</v>
      </c>
      <c r="L52" s="57"/>
      <c r="M52" s="57"/>
      <c r="N52" s="57"/>
      <c r="O52" s="57"/>
      <c r="P52" s="57"/>
    </row>
    <row r="53" spans="3:16" ht="15">
      <c r="C53" s="4" t="s">
        <v>153</v>
      </c>
      <c r="D53" s="57"/>
      <c r="E53" s="57"/>
      <c r="F53" s="57"/>
      <c r="G53" s="57"/>
      <c r="H53" s="91"/>
      <c r="K53" s="4" t="s">
        <v>153</v>
      </c>
      <c r="L53" s="57"/>
      <c r="M53" s="57"/>
      <c r="N53" s="57"/>
      <c r="O53" s="57"/>
      <c r="P53" s="57"/>
    </row>
    <row r="54" spans="3:16">
      <c r="C54" s="57" t="s">
        <v>154</v>
      </c>
      <c r="D54" s="57"/>
      <c r="E54" s="71">
        <v>0</v>
      </c>
      <c r="F54" s="71">
        <v>116.8214418996416</v>
      </c>
      <c r="G54" s="71">
        <v>104.96785508194417</v>
      </c>
      <c r="H54" s="91"/>
      <c r="K54" s="57" t="s">
        <v>154</v>
      </c>
      <c r="L54" s="57"/>
      <c r="M54" s="71">
        <f t="shared" ref="M54:O55" ca="1" si="16">E54*$D$6</f>
        <v>0</v>
      </c>
      <c r="N54" s="71">
        <f t="shared" ca="1" si="16"/>
        <v>93.930280359406837</v>
      </c>
      <c r="O54" s="97">
        <f t="shared" ca="1" si="16"/>
        <v>84.399403878637216</v>
      </c>
      <c r="P54" s="57"/>
    </row>
    <row r="55" spans="3:16">
      <c r="C55" s="57" t="s">
        <v>155</v>
      </c>
      <c r="D55" s="57"/>
      <c r="E55" s="71">
        <v>0</v>
      </c>
      <c r="F55" s="71">
        <v>0</v>
      </c>
      <c r="G55" s="71">
        <v>457.06792256239947</v>
      </c>
      <c r="H55" s="91"/>
      <c r="K55" s="57" t="s">
        <v>155</v>
      </c>
      <c r="L55" s="57"/>
      <c r="M55" s="71">
        <f t="shared" ca="1" si="16"/>
        <v>0</v>
      </c>
      <c r="N55" s="71">
        <f t="shared" ca="1" si="16"/>
        <v>0</v>
      </c>
      <c r="O55" s="97">
        <f t="shared" ca="1" si="16"/>
        <v>367.50546313629729</v>
      </c>
      <c r="P55" s="57"/>
    </row>
    <row r="56" spans="3:16">
      <c r="C56" s="57" t="s">
        <v>156</v>
      </c>
      <c r="D56" s="57"/>
      <c r="E56" s="75">
        <f>SUM(E54:E55)</f>
        <v>0</v>
      </c>
      <c r="F56" s="75">
        <f t="shared" ref="F56:G56" si="17">SUM(F54:F55)</f>
        <v>116.8214418996416</v>
      </c>
      <c r="G56" s="75">
        <f t="shared" si="17"/>
        <v>562.03577764434363</v>
      </c>
      <c r="H56" s="91"/>
      <c r="K56" s="57" t="s">
        <v>156</v>
      </c>
      <c r="L56" s="57"/>
      <c r="M56" s="75">
        <f ca="1">SUM(M54:M55)</f>
        <v>0</v>
      </c>
      <c r="N56" s="75">
        <f t="shared" ref="N56:O56" ca="1" si="18">SUM(N54:N55)</f>
        <v>93.930280359406837</v>
      </c>
      <c r="O56" s="80">
        <f t="shared" ca="1" si="18"/>
        <v>451.9048670149345</v>
      </c>
      <c r="P56" s="57"/>
    </row>
    <row r="57" spans="3:16">
      <c r="C57" s="57" t="s">
        <v>138</v>
      </c>
      <c r="D57" s="57"/>
      <c r="E57" s="57"/>
      <c r="F57" s="57"/>
      <c r="G57" s="57"/>
      <c r="H57" s="91"/>
      <c r="K57" s="57" t="s">
        <v>138</v>
      </c>
      <c r="L57" s="57"/>
      <c r="M57" s="57"/>
      <c r="N57" s="57"/>
      <c r="O57" s="57"/>
      <c r="P57" s="57"/>
    </row>
    <row r="58" spans="3:16">
      <c r="C58" s="101" t="s">
        <v>157</v>
      </c>
      <c r="D58" s="101"/>
      <c r="E58" s="74">
        <f>E51-E56</f>
        <v>0</v>
      </c>
      <c r="F58" s="74">
        <f t="shared" ref="F58:G58" si="19">F51-F56</f>
        <v>1416.7025427630304</v>
      </c>
      <c r="G58" s="74">
        <f t="shared" si="19"/>
        <v>1080.9587452852122</v>
      </c>
      <c r="H58" s="96" t="s">
        <v>180</v>
      </c>
      <c r="K58" s="101" t="s">
        <v>157</v>
      </c>
      <c r="L58" s="101"/>
      <c r="M58" s="74">
        <f ca="1">M51-M56</f>
        <v>0</v>
      </c>
      <c r="N58" s="74">
        <f t="shared" ref="N58:O58" ca="1" si="20">N51-N56</f>
        <v>1139.0996795086148</v>
      </c>
      <c r="O58" s="79">
        <f t="shared" ca="1" si="20"/>
        <v>869.14487914657457</v>
      </c>
      <c r="P58" s="57"/>
    </row>
    <row r="59" spans="3:16">
      <c r="C59" s="57" t="s">
        <v>138</v>
      </c>
      <c r="D59" s="57"/>
      <c r="E59" s="57"/>
      <c r="F59" s="57"/>
      <c r="G59" s="57"/>
      <c r="H59" s="91"/>
      <c r="K59" s="57" t="s">
        <v>138</v>
      </c>
      <c r="L59" s="57"/>
      <c r="M59" s="57"/>
      <c r="N59" s="57"/>
      <c r="O59" s="57"/>
      <c r="P59" s="57"/>
    </row>
    <row r="60" spans="3:16">
      <c r="C60" s="57" t="s">
        <v>158</v>
      </c>
      <c r="D60" s="57"/>
      <c r="E60" s="71">
        <v>0</v>
      </c>
      <c r="F60" s="71">
        <v>1345.8674156248785</v>
      </c>
      <c r="G60" s="71">
        <v>1057.3282557994273</v>
      </c>
      <c r="H60" s="91"/>
      <c r="K60" s="57" t="s">
        <v>158</v>
      </c>
      <c r="L60" s="57"/>
      <c r="M60" s="71">
        <f ca="1">E60*$D$6</f>
        <v>0</v>
      </c>
      <c r="N60" s="71">
        <f ca="1">F60*$D$6</f>
        <v>1082.1446955331837</v>
      </c>
      <c r="O60" s="97">
        <f ca="1">G60*$D$6</f>
        <v>850.14478407552963</v>
      </c>
      <c r="P60" s="57"/>
    </row>
    <row r="61" spans="3:16">
      <c r="C61" s="57" t="s">
        <v>138</v>
      </c>
      <c r="D61" s="57"/>
      <c r="E61" s="57"/>
      <c r="F61" s="57"/>
      <c r="G61" s="57"/>
      <c r="H61" s="91"/>
      <c r="K61" s="57" t="s">
        <v>138</v>
      </c>
      <c r="L61" s="57"/>
      <c r="M61" s="57"/>
      <c r="N61" s="57"/>
      <c r="O61" s="57"/>
      <c r="P61" s="57"/>
    </row>
    <row r="62" spans="3:16" ht="15">
      <c r="C62" s="4" t="s">
        <v>159</v>
      </c>
      <c r="D62" s="57"/>
      <c r="E62" s="57"/>
      <c r="F62" s="57"/>
      <c r="G62" s="57"/>
      <c r="H62" s="91"/>
      <c r="K62" s="4" t="s">
        <v>159</v>
      </c>
      <c r="L62" s="57"/>
      <c r="M62" s="57"/>
      <c r="N62" s="57"/>
      <c r="O62" s="57"/>
      <c r="P62" s="57"/>
    </row>
    <row r="63" spans="3:16">
      <c r="C63" s="101" t="s">
        <v>160</v>
      </c>
      <c r="D63" s="101"/>
      <c r="E63" s="74">
        <f>E58-E60</f>
        <v>0</v>
      </c>
      <c r="F63" s="74">
        <f t="shared" ref="F63:G63" si="21">F58-F60</f>
        <v>70.835127138151847</v>
      </c>
      <c r="G63" s="74">
        <f t="shared" si="21"/>
        <v>23.630489485784892</v>
      </c>
      <c r="H63" s="96" t="s">
        <v>180</v>
      </c>
      <c r="K63" s="101" t="s">
        <v>160</v>
      </c>
      <c r="L63" s="101"/>
      <c r="M63" s="74">
        <f ca="1">M58-M60</f>
        <v>0</v>
      </c>
      <c r="N63" s="74">
        <f t="shared" ref="N63:O63" ca="1" si="22">N58-N60</f>
        <v>56.954983975431105</v>
      </c>
      <c r="O63" s="79">
        <f t="shared" ca="1" si="22"/>
        <v>19.000095071044939</v>
      </c>
      <c r="P63" s="57"/>
    </row>
    <row r="64" spans="3:16">
      <c r="C64" s="57" t="s">
        <v>161</v>
      </c>
      <c r="D64" s="57"/>
      <c r="E64" s="76">
        <f>D65</f>
        <v>0</v>
      </c>
      <c r="F64" s="76">
        <f t="shared" ref="F64:G64" si="23">E65</f>
        <v>0</v>
      </c>
      <c r="G64" s="76">
        <f t="shared" si="23"/>
        <v>70.835127138151847</v>
      </c>
      <c r="H64" s="91"/>
      <c r="K64" s="57" t="s">
        <v>161</v>
      </c>
      <c r="L64" s="57"/>
      <c r="M64" s="76">
        <f>L65</f>
        <v>0</v>
      </c>
      <c r="N64" s="76">
        <f t="shared" ref="N64" ca="1" si="24">M65</f>
        <v>0</v>
      </c>
      <c r="O64" s="81">
        <f t="shared" ref="O64" ca="1" si="25">N65</f>
        <v>56.954983975431105</v>
      </c>
      <c r="P64" s="57"/>
    </row>
    <row r="65" spans="3:16" ht="13.5" thickBot="1">
      <c r="C65" s="57" t="s">
        <v>162</v>
      </c>
      <c r="D65" s="57"/>
      <c r="E65" s="77">
        <f t="shared" ref="E65:G65" si="26">E64+E63</f>
        <v>0</v>
      </c>
      <c r="F65" s="77">
        <f t="shared" si="26"/>
        <v>70.835127138151847</v>
      </c>
      <c r="G65" s="77">
        <f t="shared" si="26"/>
        <v>94.465616623936739</v>
      </c>
      <c r="H65" s="96" t="s">
        <v>180</v>
      </c>
      <c r="K65" s="57" t="s">
        <v>162</v>
      </c>
      <c r="L65" s="57"/>
      <c r="M65" s="77">
        <f t="shared" ref="M65:O65" ca="1" si="27">M64+M63</f>
        <v>0</v>
      </c>
      <c r="N65" s="77">
        <f t="shared" ca="1" si="27"/>
        <v>56.954983975431105</v>
      </c>
      <c r="O65" s="82">
        <f t="shared" ca="1" si="27"/>
        <v>75.955079046476044</v>
      </c>
      <c r="P65" s="57"/>
    </row>
    <row r="66" spans="3:16" ht="13.5" thickTop="1">
      <c r="G66" s="57"/>
      <c r="H66" s="91"/>
      <c r="K66" s="57"/>
      <c r="L66" s="57"/>
      <c r="M66" s="57"/>
      <c r="N66" s="57"/>
      <c r="O66" s="95"/>
      <c r="P66" s="57"/>
    </row>
    <row r="67" spans="3:16">
      <c r="G67" s="57"/>
      <c r="N67" t="s">
        <v>177</v>
      </c>
      <c r="O67" s="47">
        <f ca="1">ROUND(O65-G65*$D$6,5)</f>
        <v>0</v>
      </c>
    </row>
    <row r="68" spans="3:16">
      <c r="G68" s="57"/>
    </row>
  </sheetData>
  <conditionalFormatting sqref="F5:H5">
    <cfRule type="expression" dxfId="22" priority="10" stopIfTrue="1">
      <formula>F5&lt;&gt;""</formula>
    </cfRule>
  </conditionalFormatting>
  <conditionalFormatting sqref="I5">
    <cfRule type="expression" dxfId="21" priority="8" stopIfTrue="1">
      <formula>I5&lt;&gt;""</formula>
    </cfRule>
  </conditionalFormatting>
  <conditionalFormatting sqref="F3:I3">
    <cfRule type="cellIs" dxfId="20" priority="4" stopIfTrue="1" operator="equal">
      <formula>Pf_unt_ja</formula>
    </cfRule>
  </conditionalFormatting>
  <conditionalFormatting sqref="F17">
    <cfRule type="cellIs" dxfId="19" priority="3" stopIfTrue="1" operator="equal">
      <formula>0</formula>
    </cfRule>
  </conditionalFormatting>
  <conditionalFormatting sqref="N17">
    <cfRule type="cellIs" dxfId="18" priority="2" stopIfTrue="1" operator="equal">
      <formula>0</formula>
    </cfRule>
  </conditionalFormatting>
  <conditionalFormatting sqref="O67">
    <cfRule type="cellIs" dxfId="17" priority="1" operator="notEqual">
      <formula>0</formula>
    </cfRule>
  </conditionalFormatting>
  <dataValidations count="1">
    <dataValidation type="list" allowBlank="1" showInputMessage="1" showErrorMessage="1" sqref="D2">
      <formula1>$F$2:$I$2</formula1>
    </dataValidation>
  </dataValidations>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11"/>
  <sheetViews>
    <sheetView showGridLines="0" workbookViewId="0">
      <selection activeCell="C16" sqref="C16"/>
    </sheetView>
  </sheetViews>
  <sheetFormatPr baseColWidth="10" defaultColWidth="0" defaultRowHeight="12.75"/>
  <cols>
    <col min="1" max="2" width="2" style="1" customWidth="1"/>
    <col min="3" max="3" width="29.140625" style="1" customWidth="1"/>
    <col min="4" max="4" width="11.42578125" style="1" customWidth="1"/>
    <col min="5" max="5" width="3.85546875" style="1" customWidth="1"/>
    <col min="6" max="8" width="11.42578125" style="1" customWidth="1"/>
    <col min="9" max="9" width="6.5703125" style="1" customWidth="1"/>
    <col min="10" max="10" width="7" style="1" customWidth="1"/>
    <col min="11" max="11" width="39.28515625" style="1" customWidth="1"/>
    <col min="12" max="16" width="11.42578125" style="1" customWidth="1"/>
    <col min="17" max="17" width="2.7109375" style="1" customWidth="1"/>
    <col min="18" max="21" width="0" style="1" hidden="1" customWidth="1"/>
    <col min="22" max="16384" width="11.42578125" style="1" hidden="1"/>
  </cols>
  <sheetData>
    <row r="2" spans="3:10" ht="20.25">
      <c r="C2" s="62" t="s">
        <v>131</v>
      </c>
      <c r="D2" s="107" t="s">
        <v>129</v>
      </c>
      <c r="E2" s="25"/>
    </row>
    <row r="3" spans="3:10">
      <c r="D3" s="12" t="s">
        <v>130</v>
      </c>
      <c r="E3" s="25"/>
      <c r="F3" s="12">
        <v>2014</v>
      </c>
      <c r="G3" s="12">
        <v>2015</v>
      </c>
      <c r="H3" s="12">
        <v>2016</v>
      </c>
      <c r="I3" s="91" t="s">
        <v>185</v>
      </c>
      <c r="J3" s="102"/>
    </row>
    <row r="4" spans="3:10">
      <c r="D4" s="104" t="s">
        <v>6</v>
      </c>
      <c r="E4" s="55">
        <f t="shared" ref="E4:E9" si="0">IF($D$2=D4,1,0)</f>
        <v>0</v>
      </c>
      <c r="F4" s="68">
        <v>1</v>
      </c>
      <c r="G4" s="68">
        <v>1</v>
      </c>
      <c r="H4" s="68">
        <v>1</v>
      </c>
      <c r="I4" s="91" t="s">
        <v>185</v>
      </c>
    </row>
    <row r="5" spans="3:10">
      <c r="D5" s="104" t="s">
        <v>181</v>
      </c>
      <c r="E5" s="55">
        <f t="shared" si="0"/>
        <v>0</v>
      </c>
      <c r="F5" s="69">
        <v>0.75485000000000002</v>
      </c>
      <c r="G5" s="69">
        <v>0.75485000000000002</v>
      </c>
      <c r="H5" s="69">
        <v>0.75485000000000002</v>
      </c>
    </row>
    <row r="6" spans="3:10">
      <c r="D6" s="104" t="s">
        <v>128</v>
      </c>
      <c r="E6" s="55">
        <f t="shared" si="0"/>
        <v>0</v>
      </c>
      <c r="F6" s="69">
        <v>0.77471000000000001</v>
      </c>
      <c r="G6" s="69">
        <v>0.77471000000000001</v>
      </c>
      <c r="H6" s="69">
        <v>0.77471000000000001</v>
      </c>
    </row>
    <row r="7" spans="3:10">
      <c r="C7" s="108" t="s">
        <v>187</v>
      </c>
      <c r="D7" s="104" t="s">
        <v>129</v>
      </c>
      <c r="E7" s="55">
        <f t="shared" si="0"/>
        <v>1</v>
      </c>
      <c r="F7" s="69">
        <v>0.80405000000000004</v>
      </c>
      <c r="G7" s="69">
        <v>0.82111000000000001</v>
      </c>
      <c r="H7" s="69">
        <v>0.85777000000000003</v>
      </c>
    </row>
    <row r="8" spans="3:10">
      <c r="D8" s="104" t="s">
        <v>182</v>
      </c>
      <c r="E8" s="55">
        <f t="shared" si="0"/>
        <v>0</v>
      </c>
      <c r="F8" s="69">
        <v>0</v>
      </c>
      <c r="G8" s="69">
        <v>0</v>
      </c>
      <c r="H8" s="69">
        <v>0</v>
      </c>
    </row>
    <row r="9" spans="3:10">
      <c r="D9" s="104" t="s">
        <v>183</v>
      </c>
      <c r="E9" s="55">
        <f t="shared" si="0"/>
        <v>0</v>
      </c>
      <c r="F9" s="69">
        <v>0</v>
      </c>
      <c r="G9" s="69">
        <v>0</v>
      </c>
      <c r="H9" s="69">
        <v>0</v>
      </c>
      <c r="I9" s="103"/>
    </row>
    <row r="10" spans="3:10" ht="6.75" customHeight="1"/>
    <row r="11" spans="3:10">
      <c r="C11" s="102"/>
      <c r="D11" s="104"/>
      <c r="E11" s="105" t="s">
        <v>184</v>
      </c>
      <c r="F11" s="106">
        <f>SUMPRODUCT($E4:$E9,F4:F9)</f>
        <v>0.80405000000000004</v>
      </c>
      <c r="G11" s="106">
        <f>SUMPRODUCT($E4:$E9,G4:G9)</f>
        <v>0.82111000000000001</v>
      </c>
      <c r="H11" s="106">
        <f>SUMPRODUCT($E4:$E9,H4:H9)</f>
        <v>0.85777000000000003</v>
      </c>
      <c r="I11" s="91" t="s">
        <v>185</v>
      </c>
      <c r="J11" s="102" t="s">
        <v>186</v>
      </c>
    </row>
  </sheetData>
  <conditionalFormatting sqref="I9">
    <cfRule type="expression" dxfId="16" priority="11" stopIfTrue="1">
      <formula>I9&lt;&gt;""</formula>
    </cfRule>
  </conditionalFormatting>
  <conditionalFormatting sqref="E4">
    <cfRule type="expression" dxfId="15" priority="3" stopIfTrue="1">
      <formula>E4=1</formula>
    </cfRule>
  </conditionalFormatting>
  <conditionalFormatting sqref="E5:E9">
    <cfRule type="expression" dxfId="14" priority="2" stopIfTrue="1">
      <formula>E5=1</formula>
    </cfRule>
  </conditionalFormatting>
  <conditionalFormatting sqref="D4:D9">
    <cfRule type="cellIs" dxfId="13" priority="1" operator="equal">
      <formula>$D$2</formula>
    </cfRule>
  </conditionalFormatting>
  <dataValidations count="1">
    <dataValidation type="list" allowBlank="1" showInputMessage="1" showErrorMessage="1" sqref="D2">
      <formula1>$D$4:$D$9</formula1>
    </dataValidation>
  </dataValidations>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S89"/>
  <sheetViews>
    <sheetView showGridLines="0" zoomScale="115" zoomScaleNormal="115" workbookViewId="0">
      <selection activeCell="G9" sqref="G9"/>
    </sheetView>
  </sheetViews>
  <sheetFormatPr baseColWidth="10" defaultColWidth="0" defaultRowHeight="12.75" outlineLevelRow="1"/>
  <cols>
    <col min="1" max="1" width="4.7109375" customWidth="1"/>
    <col min="2" max="2" width="32.28515625" customWidth="1"/>
    <col min="3" max="3" width="11.42578125" customWidth="1"/>
    <col min="4" max="4" width="21.5703125" customWidth="1"/>
    <col min="5" max="5" width="15.85546875" customWidth="1"/>
    <col min="6" max="6" width="12.7109375" customWidth="1"/>
    <col min="7" max="9" width="11.42578125" customWidth="1"/>
    <col min="10" max="10" width="31.5703125" customWidth="1"/>
    <col min="11" max="11" width="11.42578125" customWidth="1"/>
    <col min="12" max="12" width="13.28515625" customWidth="1"/>
    <col min="13" max="19" width="0" hidden="1" customWidth="1"/>
    <col min="20" max="16384" width="11.42578125" hidden="1"/>
  </cols>
  <sheetData>
    <row r="1" spans="1:12" ht="20.25">
      <c r="A1" s="41"/>
      <c r="B1" s="41" t="s">
        <v>116</v>
      </c>
      <c r="C1" s="41"/>
      <c r="D1" s="41"/>
      <c r="E1" s="41"/>
      <c r="F1" s="41"/>
      <c r="G1" s="41"/>
      <c r="H1" s="41"/>
      <c r="I1" s="41"/>
      <c r="J1" s="41"/>
      <c r="K1" s="41"/>
      <c r="L1" s="41"/>
    </row>
    <row r="2" spans="1:12" ht="15">
      <c r="B2" s="138" t="s">
        <v>199</v>
      </c>
      <c r="D2" s="143" t="s">
        <v>192</v>
      </c>
    </row>
    <row r="3" spans="1:12" s="49" customFormat="1" ht="24.75" customHeight="1" thickBot="1">
      <c r="A3" s="38"/>
      <c r="B3" s="38" t="s">
        <v>4</v>
      </c>
      <c r="C3" s="2"/>
      <c r="D3" s="38"/>
      <c r="E3" s="38"/>
      <c r="F3" s="38"/>
      <c r="G3" s="38"/>
      <c r="H3" s="2"/>
      <c r="I3" s="2"/>
      <c r="J3" s="2"/>
      <c r="K3" s="2"/>
      <c r="L3" s="2"/>
    </row>
    <row r="4" spans="1:12" hidden="1" outlineLevel="1">
      <c r="A4" s="51"/>
      <c r="B4" t="s">
        <v>58</v>
      </c>
      <c r="D4" s="12" t="s">
        <v>59</v>
      </c>
    </row>
    <row r="5" spans="1:12" ht="9.75" hidden="1" customHeight="1" outlineLevel="1">
      <c r="A5" s="51"/>
    </row>
    <row r="6" spans="1:12" hidden="1" outlineLevel="1">
      <c r="A6" s="51"/>
      <c r="B6" t="s">
        <v>7</v>
      </c>
      <c r="D6" s="46">
        <v>100</v>
      </c>
      <c r="F6" s="15"/>
    </row>
    <row r="7" spans="1:12" hidden="1" outlineLevel="1">
      <c r="A7" s="51"/>
      <c r="B7" t="s">
        <v>30</v>
      </c>
      <c r="D7" s="17">
        <v>100</v>
      </c>
    </row>
    <row r="8" spans="1:12" hidden="1" outlineLevel="1">
      <c r="A8" s="51"/>
      <c r="B8" t="s">
        <v>29</v>
      </c>
      <c r="D8" s="19">
        <v>100</v>
      </c>
    </row>
    <row r="9" spans="1:12" hidden="1" outlineLevel="1">
      <c r="A9" s="51"/>
      <c r="B9" t="s">
        <v>8</v>
      </c>
      <c r="D9" s="20" t="s">
        <v>67</v>
      </c>
    </row>
    <row r="10" spans="1:12" hidden="1" outlineLevel="1">
      <c r="A10" s="51"/>
      <c r="B10" t="s">
        <v>9</v>
      </c>
      <c r="D10" s="21">
        <v>100</v>
      </c>
    </row>
    <row r="11" spans="1:12" hidden="1" outlineLevel="1">
      <c r="A11" s="51"/>
      <c r="B11" t="s">
        <v>10</v>
      </c>
      <c r="D11" s="23"/>
    </row>
    <row r="12" spans="1:12" s="51" customFormat="1" hidden="1" outlineLevel="1">
      <c r="B12" s="51" t="s">
        <v>124</v>
      </c>
      <c r="D12" s="60">
        <v>100</v>
      </c>
    </row>
    <row r="13" spans="1:12" hidden="1" outlineLevel="1">
      <c r="A13" s="51"/>
      <c r="B13" t="s">
        <v>123</v>
      </c>
      <c r="D13" s="109">
        <v>1</v>
      </c>
    </row>
    <row r="14" spans="1:12" hidden="1" outlineLevel="1">
      <c r="A14" s="51"/>
      <c r="D14" s="110">
        <v>1</v>
      </c>
      <c r="E14" s="37" t="s">
        <v>60</v>
      </c>
    </row>
    <row r="15" spans="1:12" s="22" customFormat="1" hidden="1" outlineLevel="1">
      <c r="A15" s="51"/>
      <c r="D15" s="111">
        <v>1</v>
      </c>
      <c r="E15" s="37" t="s">
        <v>60</v>
      </c>
    </row>
    <row r="16" spans="1:12" s="22" customFormat="1" hidden="1" outlineLevel="1">
      <c r="A16" s="51"/>
      <c r="D16" s="111">
        <v>1</v>
      </c>
      <c r="E16" s="37" t="s">
        <v>60</v>
      </c>
    </row>
    <row r="17" spans="1:13" s="22" customFormat="1" hidden="1" outlineLevel="1">
      <c r="A17" s="51"/>
      <c r="D17" s="109">
        <v>1</v>
      </c>
      <c r="E17" s="37" t="s">
        <v>60</v>
      </c>
    </row>
    <row r="18" spans="1:13" s="57" customFormat="1" hidden="1" outlineLevel="1"/>
    <row r="19" spans="1:13" s="37" customFormat="1" ht="24" collapsed="1" thickBot="1">
      <c r="A19" s="38"/>
      <c r="B19" s="38" t="s">
        <v>122</v>
      </c>
      <c r="C19" s="2"/>
      <c r="D19" s="38"/>
      <c r="E19" s="38"/>
      <c r="F19" s="38"/>
      <c r="G19" s="38"/>
      <c r="H19" s="2"/>
      <c r="I19" s="2"/>
      <c r="J19" s="2"/>
      <c r="K19" s="2"/>
      <c r="L19" s="2"/>
    </row>
    <row r="20" spans="1:13" s="22" customFormat="1" hidden="1" outlineLevel="1">
      <c r="A20" s="51"/>
      <c r="B20" s="22" t="s">
        <v>75</v>
      </c>
      <c r="D20" s="35" t="s">
        <v>52</v>
      </c>
      <c r="J20" s="57"/>
      <c r="K20" s="57"/>
      <c r="L20" s="57"/>
      <c r="M20" s="57"/>
    </row>
    <row r="21" spans="1:13" s="22" customFormat="1" hidden="1" outlineLevel="1">
      <c r="A21" s="51"/>
      <c r="D21" s="34"/>
      <c r="E21" s="34"/>
      <c r="F21" s="34"/>
    </row>
    <row r="22" spans="1:13" hidden="1" outlineLevel="1">
      <c r="A22" s="51"/>
      <c r="B22" t="s">
        <v>78</v>
      </c>
      <c r="C22" s="15"/>
      <c r="D22" s="47">
        <v>0</v>
      </c>
      <c r="E22" s="15" t="s">
        <v>60</v>
      </c>
      <c r="H22" s="37"/>
    </row>
    <row r="23" spans="1:13" s="15" customFormat="1" hidden="1" outlineLevel="1">
      <c r="A23" s="51"/>
      <c r="B23" s="15" t="s">
        <v>79</v>
      </c>
      <c r="D23" s="30">
        <v>1</v>
      </c>
      <c r="E23" s="15" t="s">
        <v>60</v>
      </c>
    </row>
    <row r="24" spans="1:13" s="15" customFormat="1" hidden="1" outlineLevel="1">
      <c r="A24" s="51"/>
    </row>
    <row r="25" spans="1:13" hidden="1" outlineLevel="1">
      <c r="A25" s="51"/>
      <c r="B25" t="s">
        <v>76</v>
      </c>
      <c r="C25" s="15"/>
      <c r="D25" s="33">
        <v>1</v>
      </c>
      <c r="E25" s="15" t="s">
        <v>60</v>
      </c>
      <c r="H25" s="37"/>
    </row>
    <row r="26" spans="1:13" hidden="1" outlineLevel="1">
      <c r="A26" s="51"/>
      <c r="B26" s="15" t="s">
        <v>77</v>
      </c>
      <c r="C26" s="15"/>
      <c r="D26" s="48">
        <v>1</v>
      </c>
      <c r="E26" s="15" t="s">
        <v>60</v>
      </c>
    </row>
    <row r="27" spans="1:13" s="15" customFormat="1" hidden="1" outlineLevel="1">
      <c r="A27" s="51"/>
      <c r="B27" s="51"/>
      <c r="C27" s="51"/>
      <c r="D27" s="51"/>
      <c r="E27" s="51"/>
      <c r="F27" s="51"/>
      <c r="G27" s="51"/>
    </row>
    <row r="28" spans="1:13" s="51" customFormat="1" hidden="1" outlineLevel="1">
      <c r="D28" s="12" t="s">
        <v>106</v>
      </c>
    </row>
    <row r="29" spans="1:13" s="51" customFormat="1" hidden="1" outlineLevel="1">
      <c r="B29" s="51" t="s">
        <v>107</v>
      </c>
      <c r="C29" s="52"/>
      <c r="D29" s="53">
        <v>1</v>
      </c>
      <c r="E29" s="52" t="s">
        <v>108</v>
      </c>
      <c r="F29" s="51" t="s">
        <v>109</v>
      </c>
    </row>
    <row r="30" spans="1:13" s="51" customFormat="1" hidden="1" outlineLevel="1">
      <c r="B30" s="51" t="s">
        <v>110</v>
      </c>
      <c r="D30" s="54">
        <v>1</v>
      </c>
      <c r="E30" s="52" t="s">
        <v>111</v>
      </c>
      <c r="F30" s="51" t="s">
        <v>109</v>
      </c>
    </row>
    <row r="31" spans="1:13" s="51" customFormat="1" hidden="1" outlineLevel="1"/>
    <row r="32" spans="1:13" s="51" customFormat="1" hidden="1" outlineLevel="1">
      <c r="B32" s="51" t="s">
        <v>112</v>
      </c>
      <c r="D32" s="55">
        <v>1</v>
      </c>
      <c r="E32" s="51" t="s">
        <v>60</v>
      </c>
    </row>
    <row r="33" spans="1:12" s="51" customFormat="1" hidden="1" outlineLevel="1"/>
    <row r="34" spans="1:12" hidden="1" outlineLevel="1">
      <c r="A34" s="51"/>
      <c r="B34" t="s">
        <v>49</v>
      </c>
      <c r="D34" s="24" t="s">
        <v>62</v>
      </c>
    </row>
    <row r="35" spans="1:12" hidden="1" outlineLevel="1">
      <c r="A35" s="51"/>
      <c r="B35" t="s">
        <v>50</v>
      </c>
      <c r="D35" s="44" t="s">
        <v>61</v>
      </c>
    </row>
    <row r="36" spans="1:12" hidden="1" outlineLevel="1">
      <c r="A36" s="51"/>
      <c r="B36" s="22" t="s">
        <v>51</v>
      </c>
      <c r="D36" s="45" t="s">
        <v>63</v>
      </c>
      <c r="E36" s="22"/>
    </row>
    <row r="37" spans="1:12" hidden="1" outlineLevel="1">
      <c r="A37" s="51"/>
      <c r="B37" t="s">
        <v>84</v>
      </c>
      <c r="D37" s="36" t="s">
        <v>85</v>
      </c>
    </row>
    <row r="38" spans="1:12" s="57" customFormat="1" ht="8.25" hidden="1" customHeight="1" outlineLevel="1"/>
    <row r="39" spans="1:12" s="57" customFormat="1" hidden="1" outlineLevel="1">
      <c r="B39" t="s">
        <v>81</v>
      </c>
      <c r="C39"/>
      <c r="D39" s="18">
        <v>1</v>
      </c>
      <c r="E39"/>
      <c r="F39" s="39"/>
    </row>
    <row r="40" spans="1:12" s="57" customFormat="1" hidden="1" outlineLevel="1">
      <c r="B40" s="57" t="s">
        <v>125</v>
      </c>
      <c r="D40" s="61">
        <v>43831</v>
      </c>
      <c r="F40" s="57" t="s">
        <v>114</v>
      </c>
    </row>
    <row r="41" spans="1:12" s="57" customFormat="1" ht="8.25" hidden="1" customHeight="1" outlineLevel="1">
      <c r="D41" s="18"/>
    </row>
    <row r="42" spans="1:12" s="57" customFormat="1" hidden="1" outlineLevel="1">
      <c r="D42" s="59" t="s">
        <v>119</v>
      </c>
      <c r="E42" s="12" t="s">
        <v>118</v>
      </c>
      <c r="F42" s="12" t="s">
        <v>117</v>
      </c>
    </row>
    <row r="43" spans="1:12" s="57" customFormat="1" hidden="1" outlineLevel="1">
      <c r="B43" s="57" t="s">
        <v>113</v>
      </c>
      <c r="C43"/>
      <c r="D43" s="56">
        <v>1500</v>
      </c>
      <c r="E43" s="56">
        <v>0</v>
      </c>
      <c r="F43" s="56">
        <v>-1500</v>
      </c>
      <c r="H43" s="57" t="s">
        <v>114</v>
      </c>
    </row>
    <row r="44" spans="1:12" s="57" customFormat="1" hidden="1" outlineLevel="1">
      <c r="B44" s="57" t="s">
        <v>115</v>
      </c>
      <c r="C44"/>
      <c r="D44" s="58">
        <v>0.25</v>
      </c>
      <c r="E44" s="58">
        <v>0</v>
      </c>
      <c r="F44" s="58">
        <v>-0.25</v>
      </c>
      <c r="H44" s="57" t="s">
        <v>114</v>
      </c>
    </row>
    <row r="45" spans="1:12" hidden="1" outlineLevel="1">
      <c r="A45" s="51"/>
      <c r="D45" s="5"/>
    </row>
    <row r="46" spans="1:12" ht="24" collapsed="1" thickBot="1">
      <c r="A46" s="38"/>
      <c r="B46" s="38" t="s">
        <v>3</v>
      </c>
      <c r="C46" s="2"/>
      <c r="D46" s="38"/>
      <c r="E46" s="38"/>
      <c r="F46" s="38"/>
      <c r="G46" s="38"/>
      <c r="H46" s="2"/>
      <c r="I46" s="2"/>
      <c r="J46" s="2"/>
      <c r="K46" s="2"/>
      <c r="L46" s="2"/>
    </row>
    <row r="47" spans="1:12" s="37" customFormat="1" ht="20.25" hidden="1" outlineLevel="1">
      <c r="A47" s="57"/>
      <c r="B47" s="3" t="s">
        <v>28</v>
      </c>
      <c r="C47" s="57"/>
      <c r="D47" s="57"/>
      <c r="E47" s="57"/>
      <c r="F47" s="57"/>
      <c r="G47" s="57"/>
      <c r="H47" s="3" t="s">
        <v>54</v>
      </c>
      <c r="I47" s="57"/>
      <c r="J47" s="57"/>
      <c r="K47" s="57"/>
    </row>
    <row r="48" spans="1:12" s="57" customFormat="1" ht="6.75" hidden="1" customHeight="1" outlineLevel="1">
      <c r="B48" s="3"/>
      <c r="H48" s="3"/>
    </row>
    <row r="49" spans="1:18" s="37" customFormat="1" ht="20.25" hidden="1" outlineLevel="1">
      <c r="A49" s="51"/>
      <c r="B49" t="s">
        <v>5</v>
      </c>
      <c r="C49"/>
      <c r="D49" s="9" t="s">
        <v>6</v>
      </c>
      <c r="E49"/>
      <c r="H49" s="37" t="s">
        <v>68</v>
      </c>
      <c r="J49" s="41" t="s">
        <v>64</v>
      </c>
    </row>
    <row r="50" spans="1:18" s="37" customFormat="1" ht="18" hidden="1" outlineLevel="1">
      <c r="A50" s="51"/>
      <c r="B50" s="4"/>
      <c r="H50" s="37" t="s">
        <v>69</v>
      </c>
      <c r="J50" s="42" t="s">
        <v>65</v>
      </c>
    </row>
    <row r="51" spans="1:18" s="37" customFormat="1" ht="15" hidden="1" outlineLevel="1">
      <c r="A51" s="51"/>
      <c r="B51" t="s">
        <v>80</v>
      </c>
      <c r="C51"/>
      <c r="D51" s="8">
        <v>100</v>
      </c>
      <c r="E51"/>
      <c r="F51"/>
      <c r="H51" s="37" t="s">
        <v>70</v>
      </c>
      <c r="J51" s="43" t="s">
        <v>66</v>
      </c>
    </row>
    <row r="52" spans="1:18" s="37" customFormat="1" ht="7.5" hidden="1" customHeight="1" outlineLevel="1">
      <c r="A52" s="51"/>
      <c r="B52"/>
      <c r="C52"/>
      <c r="D52"/>
      <c r="E52"/>
      <c r="F52"/>
      <c r="H52" s="57"/>
      <c r="I52" s="57"/>
      <c r="J52" s="57"/>
      <c r="K52" s="57"/>
    </row>
    <row r="53" spans="1:18" s="37" customFormat="1" hidden="1" outlineLevel="1">
      <c r="A53" s="51"/>
      <c r="B53" t="s">
        <v>27</v>
      </c>
      <c r="C53"/>
      <c r="D53" s="11">
        <v>100</v>
      </c>
      <c r="E53"/>
      <c r="F53"/>
    </row>
    <row r="54" spans="1:18" s="37" customFormat="1" ht="7.5" hidden="1" customHeight="1" outlineLevel="1">
      <c r="A54" s="51"/>
      <c r="B54"/>
      <c r="C54"/>
      <c r="D54"/>
      <c r="E54"/>
      <c r="F54"/>
    </row>
    <row r="55" spans="1:18" s="37" customFormat="1" ht="20.25" hidden="1" outlineLevel="1">
      <c r="A55" s="51"/>
      <c r="B55" t="s">
        <v>26</v>
      </c>
      <c r="C55"/>
      <c r="D55" s="13">
        <v>100</v>
      </c>
      <c r="E55"/>
      <c r="F55"/>
      <c r="H55" s="3" t="s">
        <v>87</v>
      </c>
      <c r="I55" s="57"/>
      <c r="J55" s="57"/>
      <c r="K55" s="57"/>
      <c r="L55" s="57"/>
    </row>
    <row r="56" spans="1:18" s="37" customFormat="1" ht="7.5" hidden="1" customHeight="1" outlineLevel="1">
      <c r="A56" s="51"/>
      <c r="B56"/>
      <c r="C56"/>
      <c r="D56"/>
      <c r="E56"/>
      <c r="F56"/>
      <c r="L56"/>
    </row>
    <row r="57" spans="1:18" s="37" customFormat="1" ht="24" hidden="1" outlineLevel="1" thickBot="1">
      <c r="A57" s="51"/>
      <c r="B57" t="s">
        <v>25</v>
      </c>
      <c r="C57"/>
      <c r="D57" s="14">
        <v>100</v>
      </c>
      <c r="E57"/>
      <c r="F57"/>
      <c r="H57" t="s">
        <v>53</v>
      </c>
      <c r="I57"/>
      <c r="J57" s="2" t="s">
        <v>71</v>
      </c>
      <c r="K57"/>
      <c r="L57"/>
    </row>
    <row r="58" spans="1:18" s="37" customFormat="1" ht="7.5" hidden="1" customHeight="1" outlineLevel="1">
      <c r="A58" s="51"/>
      <c r="B58"/>
      <c r="C58"/>
      <c r="D58"/>
      <c r="E58"/>
      <c r="F58"/>
      <c r="L58"/>
    </row>
    <row r="59" spans="1:18" s="37" customFormat="1" ht="21" hidden="1" outlineLevel="1" thickBot="1">
      <c r="A59" s="51"/>
      <c r="B59" t="s">
        <v>24</v>
      </c>
      <c r="C59"/>
      <c r="D59" s="16">
        <v>100</v>
      </c>
      <c r="E59"/>
      <c r="F59"/>
      <c r="H59" s="37" t="s">
        <v>55</v>
      </c>
      <c r="I59"/>
      <c r="J59" s="3" t="s">
        <v>72</v>
      </c>
      <c r="K59"/>
      <c r="L59"/>
    </row>
    <row r="60" spans="1:18" s="37" customFormat="1" ht="15.75" hidden="1" outlineLevel="1" thickTop="1">
      <c r="A60" s="51"/>
      <c r="H60" s="37" t="s">
        <v>56</v>
      </c>
      <c r="I60"/>
      <c r="J60" s="4" t="s">
        <v>73</v>
      </c>
      <c r="K60"/>
    </row>
    <row r="61" spans="1:18" s="37" customFormat="1" ht="14.25" hidden="1" outlineLevel="1">
      <c r="A61" s="51"/>
      <c r="G61" s="39"/>
      <c r="H61" s="37" t="s">
        <v>57</v>
      </c>
      <c r="I61"/>
      <c r="J61" s="10" t="s">
        <v>74</v>
      </c>
      <c r="K61"/>
    </row>
    <row r="62" spans="1:18" s="37" customFormat="1" ht="14.25" hidden="1" customHeight="1" outlineLevel="1">
      <c r="A62" s="57"/>
      <c r="F62" s="57"/>
      <c r="G62" s="57"/>
      <c r="H62" s="57"/>
      <c r="I62" s="57"/>
      <c r="J62" s="57"/>
      <c r="K62" s="57"/>
    </row>
    <row r="63" spans="1:18" ht="24" collapsed="1" thickBot="1">
      <c r="A63" s="38"/>
      <c r="B63" s="38" t="s">
        <v>120</v>
      </c>
      <c r="C63" s="2"/>
      <c r="D63" s="38"/>
      <c r="E63" s="38"/>
      <c r="F63" s="38"/>
      <c r="G63" s="38"/>
      <c r="H63" s="38"/>
      <c r="I63" s="38"/>
      <c r="J63" s="38"/>
      <c r="K63" s="38"/>
      <c r="L63" s="38"/>
      <c r="M63" s="57"/>
      <c r="N63" s="57"/>
      <c r="O63" s="57"/>
      <c r="P63" s="57"/>
      <c r="Q63" s="57"/>
      <c r="R63" s="57"/>
    </row>
    <row r="64" spans="1:18" ht="23.25" hidden="1" customHeight="1" outlineLevel="1">
      <c r="A64" s="57"/>
      <c r="B64" s="3" t="s">
        <v>17</v>
      </c>
      <c r="C64" s="57"/>
      <c r="E64" s="4" t="s">
        <v>2</v>
      </c>
      <c r="H64" s="3" t="s">
        <v>121</v>
      </c>
      <c r="J64" s="57"/>
      <c r="K64" s="57"/>
      <c r="L64" s="4"/>
    </row>
    <row r="65" spans="1:12" ht="14.25" hidden="1" customHeight="1" outlineLevel="1">
      <c r="A65" s="51"/>
      <c r="B65" t="s">
        <v>18</v>
      </c>
      <c r="D65" s="7">
        <v>365</v>
      </c>
      <c r="E65" t="s">
        <v>31</v>
      </c>
      <c r="J65" s="12" t="s">
        <v>89</v>
      </c>
      <c r="K65" s="12" t="s">
        <v>102</v>
      </c>
      <c r="L65" s="4" t="s">
        <v>2</v>
      </c>
    </row>
    <row r="66" spans="1:12" ht="14.25" hidden="1" customHeight="1" outlineLevel="1">
      <c r="A66" s="51"/>
      <c r="B66" t="s">
        <v>32</v>
      </c>
      <c r="D66" s="7">
        <v>12</v>
      </c>
      <c r="E66" t="s">
        <v>33</v>
      </c>
      <c r="J66" s="17" t="s">
        <v>90</v>
      </c>
      <c r="K66" s="50">
        <v>1</v>
      </c>
      <c r="L66" t="s">
        <v>89</v>
      </c>
    </row>
    <row r="67" spans="1:12" ht="15" hidden="1" customHeight="1" outlineLevel="1">
      <c r="A67" s="51"/>
      <c r="B67" t="s">
        <v>20</v>
      </c>
      <c r="D67" s="7">
        <v>4</v>
      </c>
      <c r="E67" t="s">
        <v>34</v>
      </c>
      <c r="J67" s="17" t="s">
        <v>91</v>
      </c>
      <c r="K67" s="50">
        <v>2</v>
      </c>
    </row>
    <row r="68" spans="1:12" ht="15" hidden="1" customHeight="1" outlineLevel="1">
      <c r="A68" s="51"/>
      <c r="B68" t="s">
        <v>19</v>
      </c>
      <c r="D68" s="7">
        <v>3</v>
      </c>
      <c r="E68" t="s">
        <v>35</v>
      </c>
      <c r="J68" s="17" t="s">
        <v>92</v>
      </c>
      <c r="K68" s="50">
        <v>3</v>
      </c>
    </row>
    <row r="69" spans="1:12" ht="15" hidden="1" customHeight="1" outlineLevel="1">
      <c r="A69" s="51"/>
      <c r="D69" s="5"/>
      <c r="J69" s="17" t="s">
        <v>93</v>
      </c>
      <c r="K69" s="50">
        <v>4</v>
      </c>
    </row>
    <row r="70" spans="1:12" ht="15" hidden="1" customHeight="1" outlineLevel="1">
      <c r="A70" s="51"/>
      <c r="B70" t="s">
        <v>21</v>
      </c>
      <c r="D70" s="6">
        <v>1.0000000000000001E-5</v>
      </c>
      <c r="E70" t="s">
        <v>83</v>
      </c>
      <c r="J70" s="17" t="s">
        <v>94</v>
      </c>
      <c r="K70" s="50">
        <v>5</v>
      </c>
    </row>
    <row r="71" spans="1:12" ht="15" hidden="1" customHeight="1" outlineLevel="1">
      <c r="A71" s="51"/>
      <c r="B71" t="s">
        <v>22</v>
      </c>
      <c r="D71" s="7">
        <v>1000</v>
      </c>
      <c r="E71" s="22" t="s">
        <v>22</v>
      </c>
      <c r="J71" s="17" t="s">
        <v>95</v>
      </c>
      <c r="K71" s="50">
        <v>6</v>
      </c>
    </row>
    <row r="72" spans="1:12" ht="15" hidden="1" customHeight="1" outlineLevel="1">
      <c r="A72" s="51"/>
      <c r="B72" t="s">
        <v>0</v>
      </c>
      <c r="D72" s="7">
        <v>1000000</v>
      </c>
      <c r="E72" s="22" t="s">
        <v>0</v>
      </c>
      <c r="J72" s="17" t="s">
        <v>96</v>
      </c>
      <c r="K72" s="50">
        <v>7</v>
      </c>
    </row>
    <row r="73" spans="1:12" s="22" customFormat="1" ht="15" hidden="1" customHeight="1" outlineLevel="1">
      <c r="A73" s="51"/>
      <c r="B73" s="22" t="s">
        <v>36</v>
      </c>
      <c r="D73" s="7">
        <v>1000000000</v>
      </c>
      <c r="E73" s="22" t="s">
        <v>36</v>
      </c>
      <c r="J73" s="17" t="s">
        <v>97</v>
      </c>
      <c r="K73" s="50">
        <v>8</v>
      </c>
      <c r="L73"/>
    </row>
    <row r="74" spans="1:12" ht="15" hidden="1" customHeight="1" outlineLevel="1">
      <c r="A74" s="51"/>
      <c r="B74" t="s">
        <v>86</v>
      </c>
      <c r="D74" s="6">
        <v>9.9999999999999995E-8</v>
      </c>
      <c r="E74" s="22" t="s">
        <v>23</v>
      </c>
      <c r="J74" s="17" t="s">
        <v>98</v>
      </c>
      <c r="K74" s="50">
        <v>9</v>
      </c>
    </row>
    <row r="75" spans="1:12" ht="15" hidden="1" customHeight="1" outlineLevel="1">
      <c r="J75" s="17" t="s">
        <v>99</v>
      </c>
      <c r="K75" s="50">
        <v>10</v>
      </c>
    </row>
    <row r="76" spans="1:12" ht="15" hidden="1" customHeight="1" outlineLevel="1">
      <c r="J76" s="17" t="s">
        <v>100</v>
      </c>
      <c r="K76" s="50">
        <v>11</v>
      </c>
    </row>
    <row r="77" spans="1:12" ht="15" hidden="1" customHeight="1" outlineLevel="1">
      <c r="J77" s="17" t="s">
        <v>101</v>
      </c>
      <c r="K77" s="50">
        <v>12</v>
      </c>
    </row>
    <row r="78" spans="1:12" ht="18.75" hidden="1" customHeight="1" outlineLevel="1">
      <c r="A78" s="57"/>
      <c r="B78" s="3" t="s">
        <v>11</v>
      </c>
      <c r="C78" s="57"/>
      <c r="D78" s="5"/>
    </row>
    <row r="79" spans="1:12" ht="15" hidden="1" customHeight="1" outlineLevel="1">
      <c r="A79" s="51"/>
      <c r="B79" t="s">
        <v>37</v>
      </c>
      <c r="C79" s="25"/>
      <c r="D79" s="27" t="s">
        <v>1</v>
      </c>
      <c r="E79" s="22" t="s">
        <v>47</v>
      </c>
      <c r="J79" s="12" t="s">
        <v>88</v>
      </c>
      <c r="K79" s="12" t="s">
        <v>102</v>
      </c>
      <c r="L79" s="4" t="s">
        <v>2</v>
      </c>
    </row>
    <row r="80" spans="1:12" ht="15" hidden="1" customHeight="1" outlineLevel="1">
      <c r="A80" s="51"/>
      <c r="B80" s="22" t="s">
        <v>38</v>
      </c>
      <c r="C80" s="25"/>
      <c r="D80" s="27" t="s">
        <v>12</v>
      </c>
      <c r="E80" s="22" t="s">
        <v>48</v>
      </c>
      <c r="J80" s="17" t="s">
        <v>89</v>
      </c>
      <c r="K80" s="50">
        <v>1</v>
      </c>
      <c r="L80" t="s">
        <v>88</v>
      </c>
    </row>
    <row r="81" spans="1:11" ht="15" hidden="1" customHeight="1" outlineLevel="1">
      <c r="A81" s="51"/>
      <c r="B81" t="s">
        <v>39</v>
      </c>
      <c r="C81" s="26"/>
      <c r="D81" s="28" t="s">
        <v>13</v>
      </c>
      <c r="E81" s="22" t="s">
        <v>43</v>
      </c>
      <c r="J81" s="17" t="s">
        <v>103</v>
      </c>
      <c r="K81" s="50">
        <v>3</v>
      </c>
    </row>
    <row r="82" spans="1:11" ht="15" hidden="1" customHeight="1" outlineLevel="1">
      <c r="A82" s="51"/>
      <c r="B82" t="s">
        <v>40</v>
      </c>
      <c r="C82" s="26"/>
      <c r="D82" s="28" t="s">
        <v>16</v>
      </c>
      <c r="E82" s="22" t="s">
        <v>44</v>
      </c>
      <c r="J82" s="17" t="s">
        <v>104</v>
      </c>
      <c r="K82" s="50">
        <v>6</v>
      </c>
    </row>
    <row r="83" spans="1:11" ht="15" hidden="1" customHeight="1" outlineLevel="1">
      <c r="A83" s="51"/>
      <c r="B83" t="s">
        <v>41</v>
      </c>
      <c r="C83" s="26"/>
      <c r="D83" s="29" t="s">
        <v>15</v>
      </c>
      <c r="E83" s="22" t="s">
        <v>45</v>
      </c>
      <c r="J83" s="17" t="s">
        <v>105</v>
      </c>
      <c r="K83" s="50">
        <v>12</v>
      </c>
    </row>
    <row r="84" spans="1:11" ht="15" hidden="1" customHeight="1" outlineLevel="1">
      <c r="A84" s="51"/>
      <c r="B84" s="22" t="s">
        <v>42</v>
      </c>
      <c r="C84" s="26"/>
      <c r="D84" s="29" t="s">
        <v>14</v>
      </c>
      <c r="E84" s="22" t="s">
        <v>46</v>
      </c>
    </row>
    <row r="85" spans="1:11" s="57" customFormat="1" ht="9" hidden="1" customHeight="1" outlineLevel="1">
      <c r="C85" s="26"/>
    </row>
    <row r="86" spans="1:11" ht="15" hidden="1" customHeight="1" outlineLevel="1">
      <c r="D86" s="32">
        <v>1</v>
      </c>
    </row>
    <row r="87" spans="1:11" ht="15" hidden="1" customHeight="1" outlineLevel="1">
      <c r="B87" t="s">
        <v>126</v>
      </c>
      <c r="D87" s="31" t="str">
        <f>IF(D86=1,Pf_unt_ja,Pf_unt_nein)</f>
        <v>▼</v>
      </c>
      <c r="E87" s="22" t="s">
        <v>82</v>
      </c>
    </row>
    <row r="88" spans="1:11" ht="15" hidden="1" customHeight="1" outlineLevel="1">
      <c r="B88" s="57" t="s">
        <v>127</v>
      </c>
    </row>
    <row r="89" spans="1:11" ht="15" customHeight="1" collapsed="1"/>
  </sheetData>
  <conditionalFormatting sqref="D22">
    <cfRule type="cellIs" dxfId="12" priority="18" operator="notEqual">
      <formula>0</formula>
    </cfRule>
  </conditionalFormatting>
  <conditionalFormatting sqref="D18">
    <cfRule type="cellIs" dxfId="11" priority="14" stopIfTrue="1" operator="equal">
      <formula>1</formula>
    </cfRule>
  </conditionalFormatting>
  <conditionalFormatting sqref="D23">
    <cfRule type="cellIs" dxfId="10" priority="13" operator="notEqual">
      <formula>0</formula>
    </cfRule>
  </conditionalFormatting>
  <conditionalFormatting sqref="D87">
    <cfRule type="cellIs" dxfId="9" priority="12" stopIfTrue="1" operator="equal">
      <formula>Pf_unt_ja</formula>
    </cfRule>
  </conditionalFormatting>
  <conditionalFormatting sqref="D25">
    <cfRule type="cellIs" dxfId="8" priority="11" stopIfTrue="1" operator="equal">
      <formula>1</formula>
    </cfRule>
  </conditionalFormatting>
  <conditionalFormatting sqref="D26">
    <cfRule type="cellIs" dxfId="7" priority="10" stopIfTrue="1" operator="equal">
      <formula>1</formula>
    </cfRule>
  </conditionalFormatting>
  <conditionalFormatting sqref="D32">
    <cfRule type="expression" dxfId="6" priority="9" stopIfTrue="1">
      <formula>D32=1</formula>
    </cfRule>
  </conditionalFormatting>
  <conditionalFormatting sqref="D40">
    <cfRule type="expression" dxfId="5" priority="7" stopIfTrue="1">
      <formula>F$6=1</formula>
    </cfRule>
    <cfRule type="expression" dxfId="4" priority="8" stopIfTrue="1">
      <formula>F$7=1</formula>
    </cfRule>
  </conditionalFormatting>
  <conditionalFormatting sqref="D14">
    <cfRule type="cellIs" dxfId="3" priority="4" stopIfTrue="1" operator="equal">
      <formula>1</formula>
    </cfRule>
  </conditionalFormatting>
  <conditionalFormatting sqref="D15">
    <cfRule type="cellIs" dxfId="2" priority="3" stopIfTrue="1" operator="equal">
      <formula>1</formula>
    </cfRule>
  </conditionalFormatting>
  <conditionalFormatting sqref="D16">
    <cfRule type="cellIs" dxfId="1" priority="2" stopIfTrue="1" operator="equal">
      <formula>1</formula>
    </cfRule>
  </conditionalFormatting>
  <conditionalFormatting sqref="D17">
    <cfRule type="cellIs" dxfId="0" priority="1" stopIfTrue="1" operator="equal">
      <formula>1</formula>
    </cfRule>
  </conditionalFormatting>
  <dataValidations disablePrompts="1" count="1">
    <dataValidation type="list" allowBlank="1" showInputMessage="1" showErrorMessage="1" sqref="D29:D30">
      <formula1>"1,0"</formula1>
    </dataValidation>
  </dataValidations>
  <hyperlinks>
    <hyperlink ref="D2" r:id="rId1"/>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17</vt:i4>
      </vt:variant>
    </vt:vector>
  </HeadingPairs>
  <TitlesOfParts>
    <vt:vector size="21" baseType="lpstr">
      <vt:lpstr>Index</vt:lpstr>
      <vt:lpstr>Tutorial</vt:lpstr>
      <vt:lpstr>Variante</vt:lpstr>
      <vt:lpstr>Formate</vt:lpstr>
      <vt:lpstr>GanzkleineZahl</vt:lpstr>
      <vt:lpstr>Milliarde</vt:lpstr>
      <vt:lpstr>Million</vt:lpstr>
      <vt:lpstr>Monate</vt:lpstr>
      <vt:lpstr>Monate_Jahr</vt:lpstr>
      <vt:lpstr>Monate_Quartal</vt:lpstr>
      <vt:lpstr>Periodizitaet</vt:lpstr>
      <vt:lpstr>Pf_hor_ja</vt:lpstr>
      <vt:lpstr>Pf_hor_nein</vt:lpstr>
      <vt:lpstr>Pf_li</vt:lpstr>
      <vt:lpstr>Pf_re</vt:lpstr>
      <vt:lpstr>Pf_unt_ja</vt:lpstr>
      <vt:lpstr>Pf_unt_nein</vt:lpstr>
      <vt:lpstr>Quartale_Jahr</vt:lpstr>
      <vt:lpstr>Rund_Tol</vt:lpstr>
      <vt:lpstr>Tage_Jahr</vt:lpstr>
      <vt:lpstr>Tausend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2013-03-01T09:10:16Z</dcterms:created>
  <dcterms:modified xsi:type="dcterms:W3CDTF">2013-06-13T12:47:55Z</dcterms:modified>
</cp:coreProperties>
</file>