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  <sheet name="Tabelle2" sheetId="2" r:id="rId2"/>
    <sheet name="Tabelle3" sheetId="3" r:id="rId3"/>
  </sheets>
  <definedNames>
    <definedName name="check">'Tabelle1'!$B$11</definedName>
  </definedNames>
  <calcPr fullCalcOnLoad="1"/>
</workbook>
</file>

<file path=xl/sharedStrings.xml><?xml version="1.0" encoding="utf-8"?>
<sst xmlns="http://schemas.openxmlformats.org/spreadsheetml/2006/main" count="57" uniqueCount="18">
  <si>
    <t>Abschreibungen berechnen</t>
  </si>
  <si>
    <t>Daten Investitionsobjekt</t>
  </si>
  <si>
    <t>Anschaffungskosten</t>
  </si>
  <si>
    <t>Restwert</t>
  </si>
  <si>
    <t>Nutzungsdauer (Jahre)</t>
  </si>
  <si>
    <t>Periode</t>
  </si>
  <si>
    <t>Summe</t>
  </si>
  <si>
    <t>Formelansicht</t>
  </si>
  <si>
    <t>Abschreibungsplan jährlich linear</t>
  </si>
  <si>
    <t>Abschreibungsbetrag</t>
  </si>
  <si>
    <t>Abs.-betrag</t>
  </si>
  <si>
    <t>Abschreibungsplan jährlich arith.-degr. Abschreibung</t>
  </si>
  <si>
    <t>Abschreibungsfaktor</t>
  </si>
  <si>
    <t>Kaufdatum</t>
  </si>
  <si>
    <t>Abschreibungsplan jährlich geom.-degr. Abschreibung</t>
  </si>
  <si>
    <t>Abschreibungsplan jährlich geom. degr. --&gt; Linear</t>
  </si>
  <si>
    <t>nicht Wechseln</t>
  </si>
  <si>
    <t>vergangene Monate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</si>
</sst>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\ &quot;€&quot;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0" fillId="2" borderId="1" xfId="0" applyFill="1" applyBorder="1" applyAlignment="1">
      <alignment/>
    </xf>
    <xf numFmtId="172" fontId="0" fillId="3" borderId="1" xfId="0" applyNumberFormat="1" applyFill="1" applyBorder="1" applyAlignment="1">
      <alignment/>
    </xf>
    <xf numFmtId="0" fontId="0" fillId="3" borderId="1" xfId="0" applyFill="1" applyBorder="1" applyAlignment="1">
      <alignment/>
    </xf>
    <xf numFmtId="0" fontId="2" fillId="4" borderId="1" xfId="0" applyFont="1" applyFill="1" applyBorder="1" applyAlignment="1">
      <alignment/>
    </xf>
    <xf numFmtId="0" fontId="2" fillId="5" borderId="2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8" fontId="0" fillId="2" borderId="3" xfId="0" applyNumberFormat="1" applyFill="1" applyBorder="1" applyAlignment="1">
      <alignment/>
    </xf>
    <xf numFmtId="8" fontId="2" fillId="5" borderId="2" xfId="0" applyNumberFormat="1" applyFont="1" applyFill="1" applyBorder="1" applyAlignment="1">
      <alignment/>
    </xf>
    <xf numFmtId="172" fontId="0" fillId="2" borderId="3" xfId="0" applyNumberFormat="1" applyFill="1" applyBorder="1" applyAlignment="1">
      <alignment/>
    </xf>
    <xf numFmtId="172" fontId="0" fillId="2" borderId="4" xfId="0" applyNumberFormat="1" applyFill="1" applyBorder="1" applyAlignment="1">
      <alignment/>
    </xf>
    <xf numFmtId="172" fontId="0" fillId="2" borderId="5" xfId="0" applyNumberFormat="1" applyFill="1" applyBorder="1" applyAlignment="1">
      <alignment/>
    </xf>
    <xf numFmtId="8" fontId="0" fillId="2" borderId="4" xfId="0" applyNumberFormat="1" applyFill="1" applyBorder="1" applyAlignment="1">
      <alignment/>
    </xf>
    <xf numFmtId="8" fontId="0" fillId="2" borderId="5" xfId="0" applyNumberFormat="1" applyFill="1" applyBorder="1" applyAlignment="1">
      <alignment/>
    </xf>
    <xf numFmtId="14" fontId="0" fillId="3" borderId="1" xfId="0" applyNumberFormat="1" applyFill="1" applyBorder="1" applyAlignment="1">
      <alignment/>
    </xf>
    <xf numFmtId="1" fontId="0" fillId="3" borderId="1" xfId="0" applyNumberFormat="1" applyFill="1" applyBorder="1" applyAlignment="1">
      <alignment/>
    </xf>
    <xf numFmtId="0" fontId="0" fillId="2" borderId="6" xfId="0" applyFill="1" applyBorder="1" applyAlignment="1">
      <alignment/>
    </xf>
    <xf numFmtId="172" fontId="0" fillId="2" borderId="6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38100</xdr:colOff>
      <xdr:row>9</xdr:row>
      <xdr:rowOff>142875</xdr:rowOff>
    </xdr:from>
    <xdr:to>
      <xdr:col>2</xdr:col>
      <xdr:colOff>238125</xdr:colOff>
      <xdr:row>11</xdr:row>
      <xdr:rowOff>47625</xdr:rowOff>
    </xdr:to>
    <xdr:pic>
      <xdr:nvPicPr>
        <xdr:cNvPr id="1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19325" y="1638300"/>
          <a:ext cx="2000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G85"/>
  <sheetViews>
    <sheetView tabSelected="1" workbookViewId="0" topLeftCell="A1">
      <selection activeCell="F88" sqref="F88"/>
    </sheetView>
  </sheetViews>
  <sheetFormatPr defaultColWidth="11.421875" defaultRowHeight="12.75"/>
  <cols>
    <col min="1" max="1" width="19.421875" style="1" customWidth="1"/>
    <col min="2" max="2" width="13.28125" style="1" bestFit="1" customWidth="1"/>
    <col min="3" max="4" width="11.421875" style="1" customWidth="1"/>
    <col min="5" max="5" width="8.28125" style="1" customWidth="1"/>
    <col min="6" max="6" width="40.28125" style="1" bestFit="1" customWidth="1"/>
    <col min="7" max="7" width="10.7109375" style="1" bestFit="1" customWidth="1"/>
    <col min="8" max="16384" width="11.421875" style="1" customWidth="1"/>
  </cols>
  <sheetData>
    <row r="1" ht="15.75">
      <c r="A1" s="3" t="s">
        <v>0</v>
      </c>
    </row>
    <row r="3" ht="12.75">
      <c r="A3" s="2" t="s">
        <v>1</v>
      </c>
    </row>
    <row r="5" spans="1:2" ht="12.75">
      <c r="A5" s="4" t="s">
        <v>2</v>
      </c>
      <c r="B5" s="5">
        <v>50000</v>
      </c>
    </row>
    <row r="6" spans="1:2" ht="12.75">
      <c r="A6" s="4" t="s">
        <v>3</v>
      </c>
      <c r="B6" s="5">
        <v>500</v>
      </c>
    </row>
    <row r="7" spans="1:2" ht="12.75">
      <c r="A7" s="4" t="s">
        <v>4</v>
      </c>
      <c r="B7" s="6">
        <v>10</v>
      </c>
    </row>
    <row r="8" spans="1:2" ht="12.75">
      <c r="A8" s="4" t="s">
        <v>12</v>
      </c>
      <c r="B8" s="6">
        <v>3</v>
      </c>
    </row>
    <row r="9" spans="1:2" ht="12.75">
      <c r="A9" s="4" t="s">
        <v>13</v>
      </c>
      <c r="B9" s="19">
        <v>40023</v>
      </c>
    </row>
    <row r="10" spans="1:3" ht="12.75">
      <c r="A10" s="4" t="s">
        <v>17</v>
      </c>
      <c r="B10" s="20">
        <f>MONTH(B9)</f>
        <v>7</v>
      </c>
      <c r="C10" s="1" t="str">
        <f>"=MONAT(B9)"</f>
        <v>=MONAT(B9)</v>
      </c>
    </row>
    <row r="11" spans="1:2" ht="12.75">
      <c r="A11" s="4" t="s">
        <v>16</v>
      </c>
      <c r="B11" s="6" t="b">
        <v>0</v>
      </c>
    </row>
    <row r="12" ht="12.75"/>
    <row r="13" spans="1:5" ht="12.75">
      <c r="A13" s="2" t="s">
        <v>8</v>
      </c>
      <c r="E13" s="2" t="s">
        <v>7</v>
      </c>
    </row>
    <row r="15" spans="1:7" ht="12.75">
      <c r="A15" s="7" t="s">
        <v>5</v>
      </c>
      <c r="B15" s="7" t="s">
        <v>10</v>
      </c>
      <c r="C15" s="7" t="s">
        <v>3</v>
      </c>
      <c r="E15" s="7" t="s">
        <v>5</v>
      </c>
      <c r="F15" s="7" t="s">
        <v>9</v>
      </c>
      <c r="G15" s="7" t="s">
        <v>3</v>
      </c>
    </row>
    <row r="16" spans="1:7" ht="12.75">
      <c r="A16" s="9">
        <v>1</v>
      </c>
      <c r="B16" s="12">
        <f>SLN($B$5,$B$6,$B$7)</f>
        <v>4950</v>
      </c>
      <c r="C16" s="14">
        <f>$B$5-B16</f>
        <v>45050</v>
      </c>
      <c r="E16" s="9">
        <v>1</v>
      </c>
      <c r="F16" s="12" t="str">
        <f>"=LIA($B$5;$B$6;$B$7)"</f>
        <v>=LIA($B$5;$B$6;$B$7)</v>
      </c>
      <c r="G16" s="14" t="str">
        <f>"=$B$5-B16"</f>
        <v>=$B$5-B16</v>
      </c>
    </row>
    <row r="17" spans="1:7" ht="12.75">
      <c r="A17" s="10">
        <v>2</v>
      </c>
      <c r="B17" s="15">
        <f aca="true" t="shared" si="0" ref="B17:B25">SLN($B$5,$B$6,$B$7)</f>
        <v>4950</v>
      </c>
      <c r="C17" s="15">
        <f>C16-B17</f>
        <v>40100</v>
      </c>
      <c r="E17" s="10">
        <v>2</v>
      </c>
      <c r="F17" s="17" t="str">
        <f>"=LIA($B$5;$B$6;$B$7)"</f>
        <v>=LIA($B$5;$B$6;$B$7)</v>
      </c>
      <c r="G17" s="10" t="str">
        <f>"=C16-B17"</f>
        <v>=C16-B17</v>
      </c>
    </row>
    <row r="18" spans="1:7" ht="12.75">
      <c r="A18" s="10">
        <v>3</v>
      </c>
      <c r="B18" s="15">
        <f t="shared" si="0"/>
        <v>4950</v>
      </c>
      <c r="C18" s="15">
        <f>C17-B18</f>
        <v>35150</v>
      </c>
      <c r="E18" s="10">
        <v>3</v>
      </c>
      <c r="F18" s="17" t="str">
        <f>"=LIA($B$5;$B$6;$B$7)"</f>
        <v>=LIA($B$5;$B$6;$B$7)</v>
      </c>
      <c r="G18" s="10" t="str">
        <f>"=C17-B18"</f>
        <v>=C17-B18</v>
      </c>
    </row>
    <row r="19" spans="1:7" ht="12.75">
      <c r="A19" s="10">
        <v>4</v>
      </c>
      <c r="B19" s="15">
        <f t="shared" si="0"/>
        <v>4950</v>
      </c>
      <c r="C19" s="15">
        <f>C18-B19</f>
        <v>30200</v>
      </c>
      <c r="E19" s="10">
        <v>4</v>
      </c>
      <c r="F19" s="17" t="str">
        <f>"=LIA($B$5;$B$6;$B$7)"</f>
        <v>=LIA($B$5;$B$6;$B$7)</v>
      </c>
      <c r="G19" s="10" t="str">
        <f>"=C18-B19"</f>
        <v>=C18-B19</v>
      </c>
    </row>
    <row r="20" spans="1:7" ht="12.75">
      <c r="A20" s="10">
        <v>5</v>
      </c>
      <c r="B20" s="15">
        <f t="shared" si="0"/>
        <v>4950</v>
      </c>
      <c r="C20" s="15">
        <f>C19-B20</f>
        <v>25250</v>
      </c>
      <c r="E20" s="10">
        <v>5</v>
      </c>
      <c r="F20" s="17" t="str">
        <f>"=LIA($B$5;$B$6;$B$7)"</f>
        <v>=LIA($B$5;$B$6;$B$7)</v>
      </c>
      <c r="G20" s="10" t="str">
        <f>"=C19-B20"</f>
        <v>=C19-B20</v>
      </c>
    </row>
    <row r="21" spans="1:7" ht="12.75">
      <c r="A21" s="10">
        <v>6</v>
      </c>
      <c r="B21" s="15">
        <f t="shared" si="0"/>
        <v>4950</v>
      </c>
      <c r="C21" s="15">
        <f>C20-B21</f>
        <v>20300</v>
      </c>
      <c r="E21" s="10">
        <v>6</v>
      </c>
      <c r="F21" s="17" t="str">
        <f>"=LIA($B$5;$B$6;$B$7)"</f>
        <v>=LIA($B$5;$B$6;$B$7)</v>
      </c>
      <c r="G21" s="10" t="str">
        <f>"=C20-B21"</f>
        <v>=C20-B21</v>
      </c>
    </row>
    <row r="22" spans="1:7" ht="12.75">
      <c r="A22" s="10">
        <v>7</v>
      </c>
      <c r="B22" s="15">
        <f t="shared" si="0"/>
        <v>4950</v>
      </c>
      <c r="C22" s="15">
        <f>C21-B22</f>
        <v>15350</v>
      </c>
      <c r="E22" s="10">
        <v>7</v>
      </c>
      <c r="F22" s="17" t="str">
        <f>"=LIA($B$5;$B$6;$B$7)"</f>
        <v>=LIA($B$5;$B$6;$B$7)</v>
      </c>
      <c r="G22" s="10" t="str">
        <f>"=C21-B22"</f>
        <v>=C21-B22</v>
      </c>
    </row>
    <row r="23" spans="1:7" ht="12.75">
      <c r="A23" s="10">
        <v>8</v>
      </c>
      <c r="B23" s="15">
        <f t="shared" si="0"/>
        <v>4950</v>
      </c>
      <c r="C23" s="15">
        <f>C22-B23</f>
        <v>10400</v>
      </c>
      <c r="E23" s="10">
        <v>8</v>
      </c>
      <c r="F23" s="17" t="str">
        <f>"=LIA($B$5;$B$6;$B$7)"</f>
        <v>=LIA($B$5;$B$6;$B$7)</v>
      </c>
      <c r="G23" s="10" t="str">
        <f>"=C22-B23"</f>
        <v>=C22-B23</v>
      </c>
    </row>
    <row r="24" spans="1:7" ht="12.75">
      <c r="A24" s="10">
        <v>9</v>
      </c>
      <c r="B24" s="15">
        <f t="shared" si="0"/>
        <v>4950</v>
      </c>
      <c r="C24" s="15">
        <f>C23-B24</f>
        <v>5450</v>
      </c>
      <c r="E24" s="10">
        <v>9</v>
      </c>
      <c r="F24" s="17" t="str">
        <f>"=LIA($B$5;$B$6;$B$7)"</f>
        <v>=LIA($B$5;$B$6;$B$7)</v>
      </c>
      <c r="G24" s="10" t="str">
        <f>"=C23-B24"</f>
        <v>=C23-B24</v>
      </c>
    </row>
    <row r="25" spans="1:7" ht="12.75">
      <c r="A25" s="11">
        <v>10</v>
      </c>
      <c r="B25" s="16">
        <f t="shared" si="0"/>
        <v>4950</v>
      </c>
      <c r="C25" s="16">
        <f>C24-B25</f>
        <v>500</v>
      </c>
      <c r="E25" s="11">
        <v>10</v>
      </c>
      <c r="F25" s="18" t="str">
        <f>"=LIA($B$5;$B$6;$B$7)"</f>
        <v>=LIA($B$5;$B$6;$B$7)</v>
      </c>
      <c r="G25" s="11" t="str">
        <f>"=C24-B25"</f>
        <v>=C24-B25</v>
      </c>
    </row>
    <row r="26" spans="1:7" ht="13.5" thickBot="1">
      <c r="A26" s="8" t="s">
        <v>6</v>
      </c>
      <c r="B26" s="13">
        <f>SUM(B16:B25)</f>
        <v>49500</v>
      </c>
      <c r="C26" s="13"/>
      <c r="E26" s="8" t="s">
        <v>6</v>
      </c>
      <c r="F26" s="13" t="str">
        <f>"=SUMME(B16:B25)"</f>
        <v>=SUMME(B16:B25)</v>
      </c>
      <c r="G26" s="13"/>
    </row>
    <row r="27" ht="13.5" thickTop="1">
      <c r="A27" s="2"/>
    </row>
    <row r="28" spans="1:5" ht="12.75">
      <c r="A28" s="2" t="s">
        <v>11</v>
      </c>
      <c r="E28" s="2" t="s">
        <v>7</v>
      </c>
    </row>
    <row r="30" spans="1:7" ht="12.75">
      <c r="A30" s="7" t="s">
        <v>5</v>
      </c>
      <c r="B30" s="7" t="s">
        <v>10</v>
      </c>
      <c r="C30" s="7" t="s">
        <v>3</v>
      </c>
      <c r="E30" s="7" t="s">
        <v>5</v>
      </c>
      <c r="F30" s="7" t="s">
        <v>9</v>
      </c>
      <c r="G30" s="7" t="s">
        <v>3</v>
      </c>
    </row>
    <row r="31" spans="1:7" ht="12.75">
      <c r="A31" s="9">
        <v>1</v>
      </c>
      <c r="B31" s="12">
        <f>SYD($B$5,$B$6,$B$7,A31)</f>
        <v>9000</v>
      </c>
      <c r="C31" s="14">
        <f>$B$5-B31</f>
        <v>41000</v>
      </c>
      <c r="E31" s="9">
        <v>1</v>
      </c>
      <c r="F31" s="12" t="str">
        <f>"=DIA($B$5;$B$6;$B$7;A31)"</f>
        <v>=DIA($B$5;$B$6;$B$7;A31)</v>
      </c>
      <c r="G31" s="14" t="str">
        <f>"=$B$5-B31"</f>
        <v>=$B$5-B31</v>
      </c>
    </row>
    <row r="32" spans="1:7" ht="12.75">
      <c r="A32" s="10">
        <v>2</v>
      </c>
      <c r="B32" s="15">
        <f aca="true" t="shared" si="1" ref="B32:B40">SYD($B$5,$B$6,$B$7,A32)</f>
        <v>8100</v>
      </c>
      <c r="C32" s="15">
        <f>C31-B32</f>
        <v>32900</v>
      </c>
      <c r="E32" s="10">
        <v>2</v>
      </c>
      <c r="F32" s="17" t="str">
        <f>"=DIA($B$5;$B$6;$B$7;A32)"</f>
        <v>=DIA($B$5;$B$6;$B$7;A32)</v>
      </c>
      <c r="G32" s="10" t="str">
        <f>"=C31-B32"</f>
        <v>=C31-B32</v>
      </c>
    </row>
    <row r="33" spans="1:7" ht="12.75">
      <c r="A33" s="10">
        <v>3</v>
      </c>
      <c r="B33" s="15">
        <f t="shared" si="1"/>
        <v>7200</v>
      </c>
      <c r="C33" s="15">
        <f>C32-B33</f>
        <v>25700</v>
      </c>
      <c r="E33" s="10">
        <v>3</v>
      </c>
      <c r="F33" s="17" t="str">
        <f>"=DIA($B$5;$B$6;$B$7;A33)"</f>
        <v>=DIA($B$5;$B$6;$B$7;A33)</v>
      </c>
      <c r="G33" s="10" t="str">
        <f>"=C32-B33"</f>
        <v>=C32-B33</v>
      </c>
    </row>
    <row r="34" spans="1:7" ht="12.75">
      <c r="A34" s="10">
        <v>4</v>
      </c>
      <c r="B34" s="15">
        <f t="shared" si="1"/>
        <v>6300</v>
      </c>
      <c r="C34" s="15">
        <f>C33-B34</f>
        <v>19400</v>
      </c>
      <c r="E34" s="10">
        <v>4</v>
      </c>
      <c r="F34" s="17" t="str">
        <f>"=DIA($B$5;$B$6;$B$7;A34)"</f>
        <v>=DIA($B$5;$B$6;$B$7;A34)</v>
      </c>
      <c r="G34" s="15" t="str">
        <f>"=C33-B34"</f>
        <v>=C33-B34</v>
      </c>
    </row>
    <row r="35" spans="1:7" ht="12.75">
      <c r="A35" s="10">
        <v>5</v>
      </c>
      <c r="B35" s="15">
        <f t="shared" si="1"/>
        <v>5400</v>
      </c>
      <c r="C35" s="15">
        <f>C34-B35</f>
        <v>14000</v>
      </c>
      <c r="E35" s="10">
        <v>5</v>
      </c>
      <c r="F35" s="17" t="str">
        <f>"=DIA($B$5;$B$6;$B$7;A35)"</f>
        <v>=DIA($B$5;$B$6;$B$7;A35)</v>
      </c>
      <c r="G35" s="10" t="str">
        <f>"=C34-B35"</f>
        <v>=C34-B35</v>
      </c>
    </row>
    <row r="36" spans="1:7" ht="12.75">
      <c r="A36" s="10">
        <v>6</v>
      </c>
      <c r="B36" s="15">
        <f t="shared" si="1"/>
        <v>4500</v>
      </c>
      <c r="C36" s="15">
        <f>C35-B36</f>
        <v>9500</v>
      </c>
      <c r="E36" s="10">
        <v>6</v>
      </c>
      <c r="F36" s="17" t="str">
        <f>"=DIA($B$5;$B$6;$B$7;A36)"</f>
        <v>=DIA($B$5;$B$6;$B$7;A36)</v>
      </c>
      <c r="G36" s="10" t="str">
        <f>"=C35-B36"</f>
        <v>=C35-B36</v>
      </c>
    </row>
    <row r="37" spans="1:7" ht="12.75">
      <c r="A37" s="10">
        <v>7</v>
      </c>
      <c r="B37" s="15">
        <f t="shared" si="1"/>
        <v>3600</v>
      </c>
      <c r="C37" s="15">
        <f>C36-B37</f>
        <v>5900</v>
      </c>
      <c r="E37" s="10">
        <v>7</v>
      </c>
      <c r="F37" s="17" t="str">
        <f>"=DIA($B$5;$B$6;$B$7;A37)"</f>
        <v>=DIA($B$5;$B$6;$B$7;A37)</v>
      </c>
      <c r="G37" s="10" t="str">
        <f>"=C36-B37"</f>
        <v>=C36-B37</v>
      </c>
    </row>
    <row r="38" spans="1:7" ht="12.75">
      <c r="A38" s="10">
        <v>8</v>
      </c>
      <c r="B38" s="15">
        <f t="shared" si="1"/>
        <v>2700</v>
      </c>
      <c r="C38" s="15">
        <f>C37-B38</f>
        <v>3200</v>
      </c>
      <c r="E38" s="10">
        <v>8</v>
      </c>
      <c r="F38" s="17" t="str">
        <f>"=DIA($B$5;$B$6;$B$7;A38)"</f>
        <v>=DIA($B$5;$B$6;$B$7;A38)</v>
      </c>
      <c r="G38" s="10" t="str">
        <f>"=C37-B38"</f>
        <v>=C37-B38</v>
      </c>
    </row>
    <row r="39" spans="1:7" ht="12.75">
      <c r="A39" s="10">
        <v>9</v>
      </c>
      <c r="B39" s="15">
        <f t="shared" si="1"/>
        <v>1800</v>
      </c>
      <c r="C39" s="15">
        <f>C38-B39</f>
        <v>1400</v>
      </c>
      <c r="E39" s="10">
        <v>9</v>
      </c>
      <c r="F39" s="17" t="str">
        <f>"=DIA($B$5;$B$6;$B$7;A39)"</f>
        <v>=DIA($B$5;$B$6;$B$7;A39)</v>
      </c>
      <c r="G39" s="10" t="str">
        <f>"=C38-B39"</f>
        <v>=C38-B39</v>
      </c>
    </row>
    <row r="40" spans="1:7" ht="12.75">
      <c r="A40" s="11">
        <v>10</v>
      </c>
      <c r="B40" s="16">
        <f t="shared" si="1"/>
        <v>900</v>
      </c>
      <c r="C40" s="16">
        <f>C39-B40</f>
        <v>500</v>
      </c>
      <c r="E40" s="11">
        <v>10</v>
      </c>
      <c r="F40" s="18" t="str">
        <f>"=DIA($B$5;$B$6;$B$7;A40)"</f>
        <v>=DIA($B$5;$B$6;$B$7;A40)</v>
      </c>
      <c r="G40" s="11" t="str">
        <f>"=C39-B40"</f>
        <v>=C39-B40</v>
      </c>
    </row>
    <row r="41" spans="1:7" ht="13.5" thickBot="1">
      <c r="A41" s="8" t="s">
        <v>6</v>
      </c>
      <c r="B41" s="13">
        <f>SUM(B31:B40)</f>
        <v>49500</v>
      </c>
      <c r="C41" s="13"/>
      <c r="E41" s="8" t="s">
        <v>6</v>
      </c>
      <c r="F41" s="13" t="str">
        <f>"=SUMME(B31:B40)"</f>
        <v>=SUMME(B31:B40)</v>
      </c>
      <c r="G41" s="13"/>
    </row>
    <row r="42" ht="13.5" thickTop="1"/>
    <row r="43" spans="1:5" ht="12.75">
      <c r="A43" s="2" t="s">
        <v>14</v>
      </c>
      <c r="E43" s="2" t="s">
        <v>7</v>
      </c>
    </row>
    <row r="45" spans="1:7" ht="12.75">
      <c r="A45" s="7" t="s">
        <v>5</v>
      </c>
      <c r="B45" s="7" t="s">
        <v>10</v>
      </c>
      <c r="C45" s="7" t="s">
        <v>3</v>
      </c>
      <c r="E45" s="7" t="s">
        <v>5</v>
      </c>
      <c r="F45" s="7" t="s">
        <v>9</v>
      </c>
      <c r="G45" s="7" t="s">
        <v>3</v>
      </c>
    </row>
    <row r="46" spans="1:7" ht="12.75">
      <c r="A46" s="9">
        <v>1</v>
      </c>
      <c r="B46" s="12">
        <f>DDB($B$5,$B$6,$B$7,A46,$B$8)</f>
        <v>15000</v>
      </c>
      <c r="C46" s="14">
        <f>$B$5-B46</f>
        <v>35000</v>
      </c>
      <c r="E46" s="9">
        <v>1</v>
      </c>
      <c r="F46" s="12" t="str">
        <f>"=GDA($B$5;$B$6;$B$7;A46;$B$8)"</f>
        <v>=GDA($B$5;$B$6;$B$7;A46;$B$8)</v>
      </c>
      <c r="G46" s="14" t="str">
        <f>"=$B$5-B46"</f>
        <v>=$B$5-B46</v>
      </c>
    </row>
    <row r="47" spans="1:7" ht="12.75">
      <c r="A47" s="10">
        <v>2</v>
      </c>
      <c r="B47" s="15">
        <f aca="true" t="shared" si="2" ref="B47:B55">DDB($B$5,$B$6,$B$7,A47,$B$8)</f>
        <v>10500</v>
      </c>
      <c r="C47" s="15">
        <f>C46-B47</f>
        <v>24500</v>
      </c>
      <c r="E47" s="10">
        <v>2</v>
      </c>
      <c r="F47" s="17" t="str">
        <f>"=GDA($B$5;$B$6;$B$7;A47;$B$8)"</f>
        <v>=GDA($B$5;$B$6;$B$7;A47;$B$8)</v>
      </c>
      <c r="G47" s="10" t="str">
        <f>"=C46-B47"</f>
        <v>=C46-B47</v>
      </c>
    </row>
    <row r="48" spans="1:7" ht="12.75">
      <c r="A48" s="10">
        <v>3</v>
      </c>
      <c r="B48" s="15">
        <f t="shared" si="2"/>
        <v>7349.999999999999</v>
      </c>
      <c r="C48" s="15">
        <f>C47-B48</f>
        <v>17150</v>
      </c>
      <c r="E48" s="10">
        <v>3</v>
      </c>
      <c r="F48" s="17" t="str">
        <f>"=GDA($B$5;$B$6;$B$7;A48;$B$8)"</f>
        <v>=GDA($B$5;$B$6;$B$7;A48;$B$8)</v>
      </c>
      <c r="G48" s="10" t="str">
        <f>"=C47-B48"</f>
        <v>=C47-B48</v>
      </c>
    </row>
    <row r="49" spans="1:7" ht="12.75">
      <c r="A49" s="10">
        <v>4</v>
      </c>
      <c r="B49" s="15">
        <f t="shared" si="2"/>
        <v>5144.999999999999</v>
      </c>
      <c r="C49" s="15">
        <f>C48-B49</f>
        <v>12005</v>
      </c>
      <c r="E49" s="10">
        <v>4</v>
      </c>
      <c r="F49" s="17" t="str">
        <f>"=GDA($B$5;$B$6;$B$7;A49;$B$8)"</f>
        <v>=GDA($B$5;$B$6;$B$7;A49;$B$8)</v>
      </c>
      <c r="G49" s="10" t="str">
        <f>"=C48-B49"</f>
        <v>=C48-B49</v>
      </c>
    </row>
    <row r="50" spans="1:7" ht="12.75">
      <c r="A50" s="10">
        <v>5</v>
      </c>
      <c r="B50" s="15">
        <f t="shared" si="2"/>
        <v>3601.4999999999986</v>
      </c>
      <c r="C50" s="15">
        <f>C49-B50</f>
        <v>8403.500000000002</v>
      </c>
      <c r="E50" s="10">
        <v>5</v>
      </c>
      <c r="F50" s="17" t="str">
        <f>"=GDA($B$5;$B$6;$B$7;A50;$B$8)"</f>
        <v>=GDA($B$5;$B$6;$B$7;A50;$B$8)</v>
      </c>
      <c r="G50" s="10" t="str">
        <f>"=C49-B50"</f>
        <v>=C49-B50</v>
      </c>
    </row>
    <row r="51" spans="1:7" ht="12.75">
      <c r="A51" s="10">
        <v>6</v>
      </c>
      <c r="B51" s="15">
        <f t="shared" si="2"/>
        <v>2521.049999999999</v>
      </c>
      <c r="C51" s="15">
        <f>C50-B51</f>
        <v>5882.450000000003</v>
      </c>
      <c r="E51" s="10">
        <v>6</v>
      </c>
      <c r="F51" s="17" t="str">
        <f>"=GDA($B$5;$B$6;$B$7;A51;$B$8)"</f>
        <v>=GDA($B$5;$B$6;$B$7;A51;$B$8)</v>
      </c>
      <c r="G51" s="10" t="str">
        <f>"=C50-B51"</f>
        <v>=C50-B51</v>
      </c>
    </row>
    <row r="52" spans="1:7" ht="12.75">
      <c r="A52" s="10">
        <v>7</v>
      </c>
      <c r="B52" s="15">
        <f t="shared" si="2"/>
        <v>1764.734999999999</v>
      </c>
      <c r="C52" s="15">
        <f>C51-B52</f>
        <v>4117.715000000004</v>
      </c>
      <c r="E52" s="10">
        <v>7</v>
      </c>
      <c r="F52" s="17" t="str">
        <f>"=GDA($B$5;$B$6;$B$7;A52;$B$8)"</f>
        <v>=GDA($B$5;$B$6;$B$7;A52;$B$8)</v>
      </c>
      <c r="G52" s="10" t="str">
        <f>"=C51-B52"</f>
        <v>=C51-B52</v>
      </c>
    </row>
    <row r="53" spans="1:7" ht="12.75">
      <c r="A53" s="10">
        <v>8</v>
      </c>
      <c r="B53" s="15">
        <f t="shared" si="2"/>
        <v>1235.3144999999993</v>
      </c>
      <c r="C53" s="15">
        <f>C52-B53</f>
        <v>2882.4005000000043</v>
      </c>
      <c r="E53" s="10">
        <v>8</v>
      </c>
      <c r="F53" s="17" t="str">
        <f>"=GDA($B$5;$B$6;$B$7;A53;$B$8)"</f>
        <v>=GDA($B$5;$B$6;$B$7;A53;$B$8)</v>
      </c>
      <c r="G53" s="10" t="str">
        <f>"=C52-B53"</f>
        <v>=C52-B53</v>
      </c>
    </row>
    <row r="54" spans="1:7" ht="12.75">
      <c r="A54" s="10">
        <v>9</v>
      </c>
      <c r="B54" s="15">
        <f t="shared" si="2"/>
        <v>864.7201499999995</v>
      </c>
      <c r="C54" s="15">
        <f>C53-B54</f>
        <v>2017.6803500000046</v>
      </c>
      <c r="E54" s="10">
        <v>9</v>
      </c>
      <c r="F54" s="17" t="str">
        <f>"=GDA($B$5;$B$6;$B$7;A54;$B$8)"</f>
        <v>=GDA($B$5;$B$6;$B$7;A54;$B$8)</v>
      </c>
      <c r="G54" s="10" t="str">
        <f>"=C53-B54"</f>
        <v>=C53-B54</v>
      </c>
    </row>
    <row r="55" spans="1:7" ht="12.75">
      <c r="A55" s="11">
        <v>10</v>
      </c>
      <c r="B55" s="16">
        <f t="shared" si="2"/>
        <v>605.3041049999995</v>
      </c>
      <c r="C55" s="16">
        <f>C54-B55</f>
        <v>1412.3762450000052</v>
      </c>
      <c r="E55" s="11">
        <v>10</v>
      </c>
      <c r="F55" s="18" t="str">
        <f>"=GDA($B$5;$B$6;$B$7;A55;$B$8)"</f>
        <v>=GDA($B$5;$B$6;$B$7;A55;$B$8)</v>
      </c>
      <c r="G55" s="11" t="str">
        <f>"=C54-B55"</f>
        <v>=C54-B55</v>
      </c>
    </row>
    <row r="56" spans="1:7" ht="13.5" thickBot="1">
      <c r="A56" s="8" t="s">
        <v>6</v>
      </c>
      <c r="B56" s="13">
        <f>SUM(B46:B55)</f>
        <v>48587.623755</v>
      </c>
      <c r="C56" s="13"/>
      <c r="E56" s="8" t="s">
        <v>6</v>
      </c>
      <c r="F56" s="13" t="str">
        <f>"=SUMME(B46:B55)"</f>
        <v>=SUMME(B46:B55)</v>
      </c>
      <c r="G56" s="13"/>
    </row>
    <row r="57" ht="13.5" thickTop="1"/>
    <row r="58" spans="1:7" ht="12.75">
      <c r="A58" s="7" t="s">
        <v>5</v>
      </c>
      <c r="B58" s="7" t="s">
        <v>10</v>
      </c>
      <c r="C58" s="7" t="s">
        <v>3</v>
      </c>
      <c r="E58" s="7" t="s">
        <v>5</v>
      </c>
      <c r="F58" s="7" t="s">
        <v>9</v>
      </c>
      <c r="G58" s="7" t="s">
        <v>3</v>
      </c>
    </row>
    <row r="59" spans="1:7" ht="12.75">
      <c r="A59" s="9">
        <v>1</v>
      </c>
      <c r="B59" s="12">
        <f>DB($B$5,$B$6,$B$7,A59,$B$10)</f>
        <v>10762.5</v>
      </c>
      <c r="C59" s="14">
        <f>$B$5-B59</f>
        <v>39237.5</v>
      </c>
      <c r="E59" s="9">
        <v>1</v>
      </c>
      <c r="F59" s="12" t="str">
        <f>"=GDA2($B$5;$B$6;$B$7;A59;$B$10)"</f>
        <v>=GDA2($B$5;$B$6;$B$7;A59;$B$10)</v>
      </c>
      <c r="G59" s="14" t="str">
        <f>"=$B$5-B59"</f>
        <v>=$B$5-B59</v>
      </c>
    </row>
    <row r="60" spans="1:7" ht="12.75">
      <c r="A60" s="10">
        <v>2</v>
      </c>
      <c r="B60" s="15">
        <f aca="true" t="shared" si="3" ref="B60:B69">DB($B$5,$B$6,$B$7,A60,$B$10)</f>
        <v>14478.637499999999</v>
      </c>
      <c r="C60" s="15">
        <f>C59-B60</f>
        <v>24758.862500000003</v>
      </c>
      <c r="E60" s="10">
        <v>2</v>
      </c>
      <c r="F60" s="17" t="str">
        <f>"=GDA2($B$5;$B$6;$B$7;A60;$B$10)"</f>
        <v>=GDA2($B$5;$B$6;$B$7;A60;$B$10)</v>
      </c>
      <c r="G60" s="10" t="str">
        <f>"=C59-B60"</f>
        <v>=C59-B60</v>
      </c>
    </row>
    <row r="61" spans="1:7" ht="12.75">
      <c r="A61" s="10">
        <v>3</v>
      </c>
      <c r="B61" s="15">
        <f t="shared" si="3"/>
        <v>9136.0202625</v>
      </c>
      <c r="C61" s="15">
        <f>C60-B61</f>
        <v>15622.842237500003</v>
      </c>
      <c r="E61" s="10">
        <v>3</v>
      </c>
      <c r="F61" s="17" t="str">
        <f>"=GDA2($B$5;$B$6;$B$7;A61;$B$10)"</f>
        <v>=GDA2($B$5;$B$6;$B$7;A61;$B$10)</v>
      </c>
      <c r="G61" s="10" t="str">
        <f>"=C60-B61"</f>
        <v>=C60-B61</v>
      </c>
    </row>
    <row r="62" spans="1:7" ht="12.75">
      <c r="A62" s="10">
        <v>4</v>
      </c>
      <c r="B62" s="15">
        <f t="shared" si="3"/>
        <v>5764.828785637501</v>
      </c>
      <c r="C62" s="15">
        <f>C61-B62</f>
        <v>9858.013451862502</v>
      </c>
      <c r="E62" s="10">
        <v>4</v>
      </c>
      <c r="F62" s="17" t="str">
        <f>"=GDA2($B$5;$B$6;$B$7;A62;$B$10)"</f>
        <v>=GDA2($B$5;$B$6;$B$7;A62;$B$10)</v>
      </c>
      <c r="G62" s="10" t="str">
        <f>"=C61-B62"</f>
        <v>=C61-B62</v>
      </c>
    </row>
    <row r="63" spans="1:7" ht="12.75">
      <c r="A63" s="10">
        <v>5</v>
      </c>
      <c r="B63" s="15">
        <f t="shared" si="3"/>
        <v>3637.606963737263</v>
      </c>
      <c r="C63" s="15">
        <f>C62-B63</f>
        <v>6220.406488125239</v>
      </c>
      <c r="E63" s="10">
        <v>5</v>
      </c>
      <c r="F63" s="17" t="str">
        <f>"=GDA2($B$5;$B$6;$B$7;A63;$B$10)"</f>
        <v>=GDA2($B$5;$B$6;$B$7;A63;$B$10)</v>
      </c>
      <c r="G63" s="10" t="str">
        <f>"=C62-B63"</f>
        <v>=C62-B63</v>
      </c>
    </row>
    <row r="64" spans="1:7" ht="12.75">
      <c r="A64" s="10">
        <v>6</v>
      </c>
      <c r="B64" s="15">
        <f t="shared" si="3"/>
        <v>2295.329994118213</v>
      </c>
      <c r="C64" s="15">
        <f>C63-B64</f>
        <v>3925.0764940070258</v>
      </c>
      <c r="E64" s="10">
        <v>6</v>
      </c>
      <c r="F64" s="17" t="str">
        <f>"=GDA2($B$5;$B$6;$B$7;A64;$B$10)"</f>
        <v>=GDA2($B$5;$B$6;$B$7;A64;$B$10)</v>
      </c>
      <c r="G64" s="10" t="str">
        <f>"=C63-B64"</f>
        <v>=C63-B64</v>
      </c>
    </row>
    <row r="65" spans="1:7" ht="12.75">
      <c r="A65" s="21">
        <v>7</v>
      </c>
      <c r="B65" s="22">
        <f t="shared" si="3"/>
        <v>1448.3532262885924</v>
      </c>
      <c r="C65" s="22">
        <f>C64-B65</f>
        <v>2476.7232677184334</v>
      </c>
      <c r="E65" s="10">
        <v>7</v>
      </c>
      <c r="F65" s="17" t="str">
        <f>"=GDA2($B$5;$B$6;$B$7;A65;$B$10)"</f>
        <v>=GDA2($B$5;$B$6;$B$7;A65;$B$10)</v>
      </c>
      <c r="G65" s="10" t="str">
        <f>"=C64-B65"</f>
        <v>=C64-B65</v>
      </c>
    </row>
    <row r="66" spans="1:7" ht="12.75">
      <c r="A66" s="10">
        <v>8</v>
      </c>
      <c r="B66" s="15">
        <f t="shared" si="3"/>
        <v>913.910885788102</v>
      </c>
      <c r="C66" s="15">
        <f>C65-B66</f>
        <v>1562.8123819303314</v>
      </c>
      <c r="E66" s="10">
        <v>8</v>
      </c>
      <c r="F66" s="17" t="str">
        <f>"=GDA2($B$5;$B$6;$B$7;A66;$B$10)"</f>
        <v>=GDA2($B$5;$B$6;$B$7;A66;$B$10)</v>
      </c>
      <c r="G66" s="10" t="str">
        <f>"=C65-B66"</f>
        <v>=C65-B66</v>
      </c>
    </row>
    <row r="67" spans="1:7" ht="12.75">
      <c r="A67" s="10">
        <v>9</v>
      </c>
      <c r="B67" s="15">
        <f t="shared" si="3"/>
        <v>576.6777689322923</v>
      </c>
      <c r="C67" s="15">
        <f>C66-B67</f>
        <v>986.1346129980391</v>
      </c>
      <c r="E67" s="10">
        <v>9</v>
      </c>
      <c r="F67" s="17" t="str">
        <f>"=GDA2($B$5;$B$6;$B$7;A67;$B$10)"</f>
        <v>=GDA2($B$5;$B$6;$B$7;A67;$B$10)</v>
      </c>
      <c r="G67" s="10" t="str">
        <f>"=C66-B67"</f>
        <v>=C66-B67</v>
      </c>
    </row>
    <row r="68" spans="1:7" ht="12.75">
      <c r="A68" s="10">
        <v>10</v>
      </c>
      <c r="B68" s="15">
        <f t="shared" si="3"/>
        <v>363.8836721962764</v>
      </c>
      <c r="C68" s="15">
        <f>C67-B68</f>
        <v>622.2509408017627</v>
      </c>
      <c r="E68" s="10">
        <v>10</v>
      </c>
      <c r="F68" s="17" t="str">
        <f>"=GDA2($B$5;$B$6;$B$7;A68;$B$10)"</f>
        <v>=GDA2($B$5;$B$6;$B$7;A68;$B$10)</v>
      </c>
      <c r="G68" s="10" t="str">
        <f>"=C67-B68"</f>
        <v>=C67-B68</v>
      </c>
    </row>
    <row r="69" spans="1:7" ht="12.75">
      <c r="A69" s="11">
        <v>11</v>
      </c>
      <c r="B69" s="16">
        <f t="shared" si="3"/>
        <v>95.67108214827101</v>
      </c>
      <c r="C69" s="16">
        <f>C68-B69</f>
        <v>526.5798586534917</v>
      </c>
      <c r="E69" s="11">
        <v>11</v>
      </c>
      <c r="F69" s="18" t="str">
        <f>"=GDA2($B$5;$B$6;$B$7;A69;$B$10)"</f>
        <v>=GDA2($B$5;$B$6;$B$7;A69;$B$10)</v>
      </c>
      <c r="G69" s="11" t="str">
        <f>"=C68-B69"</f>
        <v>=C68-B69</v>
      </c>
    </row>
    <row r="70" spans="1:7" ht="13.5" thickBot="1">
      <c r="A70" s="8" t="s">
        <v>6</v>
      </c>
      <c r="B70" s="13">
        <f>SUM(B60:B69)</f>
        <v>38710.92014134651</v>
      </c>
      <c r="C70" s="13"/>
      <c r="E70" s="8" t="s">
        <v>6</v>
      </c>
      <c r="F70" s="13" t="str">
        <f>"=SUMME(B60:B69)"</f>
        <v>=SUMME(B60:B69)</v>
      </c>
      <c r="G70" s="13"/>
    </row>
    <row r="71" ht="13.5" thickTop="1"/>
    <row r="72" spans="1:5" ht="12.75">
      <c r="A72" s="2" t="s">
        <v>15</v>
      </c>
      <c r="E72" s="2" t="s">
        <v>7</v>
      </c>
    </row>
    <row r="74" spans="1:7" ht="12.75">
      <c r="A74" s="7" t="s">
        <v>5</v>
      </c>
      <c r="B74" s="7" t="s">
        <v>10</v>
      </c>
      <c r="C74" s="7" t="s">
        <v>3</v>
      </c>
      <c r="E74" s="7" t="s">
        <v>5</v>
      </c>
      <c r="F74" s="7" t="s">
        <v>9</v>
      </c>
      <c r="G74" s="7" t="s">
        <v>3</v>
      </c>
    </row>
    <row r="75" spans="1:7" ht="12.75">
      <c r="A75" s="9">
        <v>1</v>
      </c>
      <c r="B75" s="12">
        <f>VDB($B$5,$B$6,$B$7,0,A75,$B$8,$B$11)</f>
        <v>15000</v>
      </c>
      <c r="C75" s="14">
        <f>$B$5-B75</f>
        <v>35000</v>
      </c>
      <c r="E75" s="9">
        <v>1</v>
      </c>
      <c r="F75" s="12" t="str">
        <f>"=VDB($B$5;$B$6;$B$7;0;A75;$B$8;$B$11)"</f>
        <v>=VDB($B$5;$B$6;$B$7;0;A75;$B$8;$B$11)</v>
      </c>
      <c r="G75" s="14" t="str">
        <f>"=$B$5-B75"</f>
        <v>=$B$5-B75</v>
      </c>
    </row>
    <row r="76" spans="1:7" ht="12.75">
      <c r="A76" s="10">
        <v>2</v>
      </c>
      <c r="B76" s="15">
        <f>VDB($B$5,$B$6,$B$7,A75,A76,$B$8,$B$11)</f>
        <v>10500</v>
      </c>
      <c r="C76" s="15">
        <f>C75-B76</f>
        <v>24500</v>
      </c>
      <c r="E76" s="10">
        <v>2</v>
      </c>
      <c r="F76" s="17" t="str">
        <f>"=VDB($B$5;$B$6;$B$7;A75;A76;$B$8;$B$11)"</f>
        <v>=VDB($B$5;$B$6;$B$7;A75;A76;$B$8;$B$11)</v>
      </c>
      <c r="G76" s="10" t="str">
        <f>"=C75-B76"</f>
        <v>=C75-B76</v>
      </c>
    </row>
    <row r="77" spans="1:7" ht="12.75">
      <c r="A77" s="10">
        <v>3</v>
      </c>
      <c r="B77" s="15">
        <f aca="true" t="shared" si="4" ref="B77:B84">VDB($B$5,$B$6,$B$7,A76,A77,$B$8,$B$11)</f>
        <v>7350</v>
      </c>
      <c r="C77" s="15">
        <f>C76-B77</f>
        <v>17150</v>
      </c>
      <c r="E77" s="10">
        <v>3</v>
      </c>
      <c r="F77" s="17" t="str">
        <f>"=VDB($B$5;$B$6;$B$7;A76;A77;$B$8;$B$11)"</f>
        <v>=VDB($B$5;$B$6;$B$7;A76;A77;$B$8;$B$11)</v>
      </c>
      <c r="G77" s="10" t="str">
        <f>"=C76-B77"</f>
        <v>=C76-B77</v>
      </c>
    </row>
    <row r="78" spans="1:7" ht="12.75">
      <c r="A78" s="10">
        <v>4</v>
      </c>
      <c r="B78" s="15">
        <f t="shared" si="4"/>
        <v>5145</v>
      </c>
      <c r="C78" s="15">
        <f>C77-B78</f>
        <v>12005</v>
      </c>
      <c r="E78" s="10">
        <v>4</v>
      </c>
      <c r="F78" s="17" t="str">
        <f>"=VDB($B$5;$B$6;$B$7;A77;A78;$B$8;$B$11)"</f>
        <v>=VDB($B$5;$B$6;$B$7;A77;A78;$B$8;$B$11)</v>
      </c>
      <c r="G78" s="10" t="str">
        <f>"=C77-B78"</f>
        <v>=C77-B78</v>
      </c>
    </row>
    <row r="79" spans="1:7" ht="12.75">
      <c r="A79" s="10">
        <v>5</v>
      </c>
      <c r="B79" s="15">
        <f t="shared" si="4"/>
        <v>3601.5</v>
      </c>
      <c r="C79" s="15">
        <f>C78-B79</f>
        <v>8403.5</v>
      </c>
      <c r="E79" s="10">
        <v>5</v>
      </c>
      <c r="F79" s="17" t="str">
        <f>"=VDB($B$5;$B$6;$B$7;A78;A79;$B$8;$B$11)"</f>
        <v>=VDB($B$5;$B$6;$B$7;A78;A79;$B$8;$B$11)</v>
      </c>
      <c r="G79" s="10" t="str">
        <f>"=C78-B79"</f>
        <v>=C78-B79</v>
      </c>
    </row>
    <row r="80" spans="1:7" ht="12.75">
      <c r="A80" s="10">
        <v>6</v>
      </c>
      <c r="B80" s="15">
        <f t="shared" si="4"/>
        <v>2521.0499999999997</v>
      </c>
      <c r="C80" s="15">
        <f>C79-B80</f>
        <v>5882.450000000001</v>
      </c>
      <c r="E80" s="10">
        <v>6</v>
      </c>
      <c r="F80" s="17" t="str">
        <f>"=VDB($B$5;$B$6;$B$7;A79;A80;$B$8;$B$11)"</f>
        <v>=VDB($B$5;$B$6;$B$7;A79;A80;$B$8;$B$11)</v>
      </c>
      <c r="G80" s="10" t="str">
        <f>"=C79-B80"</f>
        <v>=C79-B80</v>
      </c>
    </row>
    <row r="81" spans="1:7" ht="12.75">
      <c r="A81" s="10">
        <v>7</v>
      </c>
      <c r="B81" s="15">
        <f t="shared" si="4"/>
        <v>1764.7350000000001</v>
      </c>
      <c r="C81" s="15">
        <f>C80-B81</f>
        <v>4117.715</v>
      </c>
      <c r="E81" s="10">
        <v>7</v>
      </c>
      <c r="F81" s="17" t="str">
        <f>"=VDB($B$5;$B$6;$B$7;A80;A81;$B$8;$B$11)"</f>
        <v>=VDB($B$5;$B$6;$B$7;A80;A81;$B$8;$B$11)</v>
      </c>
      <c r="G81" s="10" t="str">
        <f>"=C80-B81"</f>
        <v>=C80-B81</v>
      </c>
    </row>
    <row r="82" spans="1:7" ht="12.75">
      <c r="A82" s="10">
        <v>8</v>
      </c>
      <c r="B82" s="15">
        <f t="shared" si="4"/>
        <v>1235.3145</v>
      </c>
      <c r="C82" s="15">
        <f>C81-B82</f>
        <v>2882.4005</v>
      </c>
      <c r="E82" s="10">
        <v>8</v>
      </c>
      <c r="F82" s="17" t="str">
        <f>"=VDB($B$5;$B$6;$B$7;A81;A82;$B$8;$B$11)"</f>
        <v>=VDB($B$5;$B$6;$B$7;A81;A82;$B$8;$B$11)</v>
      </c>
      <c r="G82" s="10" t="str">
        <f>"=C81-B82"</f>
        <v>=C81-B82</v>
      </c>
    </row>
    <row r="83" spans="1:7" ht="12.75">
      <c r="A83" s="10">
        <v>9</v>
      </c>
      <c r="B83" s="15">
        <f t="shared" si="4"/>
        <v>1191.20025</v>
      </c>
      <c r="C83" s="15">
        <f>C82-B83</f>
        <v>1691.20025</v>
      </c>
      <c r="E83" s="10">
        <v>9</v>
      </c>
      <c r="F83" s="17" t="str">
        <f>"=VDB($B$5;$B$6;$B$7;A82;A83;$B$8;$B$11)"</f>
        <v>=VDB($B$5;$B$6;$B$7;A82;A83;$B$8;$B$11)</v>
      </c>
      <c r="G83" s="10" t="str">
        <f>"=C82-B83"</f>
        <v>=C82-B83</v>
      </c>
    </row>
    <row r="84" spans="1:7" ht="12.75">
      <c r="A84" s="11">
        <v>10</v>
      </c>
      <c r="B84" s="16">
        <f t="shared" si="4"/>
        <v>1191.20025</v>
      </c>
      <c r="C84" s="16">
        <f>C83-B84</f>
        <v>500</v>
      </c>
      <c r="E84" s="11">
        <v>10</v>
      </c>
      <c r="F84" s="18" t="str">
        <f>"=VDB($B$5;$B$6;$B$7;A83;A84;$B$8;$B$11)"</f>
        <v>=VDB($B$5;$B$6;$B$7;A83;A84;$B$8;$B$11)</v>
      </c>
      <c r="G84" s="11" t="str">
        <f>"=C83-B84"</f>
        <v>=C83-B84</v>
      </c>
    </row>
    <row r="85" spans="1:7" ht="13.5" thickBot="1">
      <c r="A85" s="8" t="s">
        <v>6</v>
      </c>
      <c r="B85" s="13">
        <f>SUM(B75:B84)</f>
        <v>49500.00000000001</v>
      </c>
      <c r="C85" s="13"/>
      <c r="E85" s="8" t="s">
        <v>6</v>
      </c>
      <c r="F85" s="13" t="str">
        <f>"=SUMME(B75:B84)"</f>
        <v>=SUMME(B75:B84)</v>
      </c>
      <c r="G85" s="13"/>
    </row>
    <row r="86" ht="13.5" thickTop="1"/>
  </sheetData>
  <printOptions/>
  <pageMargins left="0.75" right="0.75" top="1" bottom="1" header="0.4921259845" footer="0.4921259845"/>
  <pageSetup horizontalDpi="200" verticalDpi="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reimus.net</cp:lastModifiedBy>
  <dcterms:created xsi:type="dcterms:W3CDTF">1996-10-17T05:27:31Z</dcterms:created>
  <dcterms:modified xsi:type="dcterms:W3CDTF">2009-06-23T09:16:18Z</dcterms:modified>
  <cp:category/>
  <cp:version/>
  <cp:contentType/>
  <cp:contentStatus/>
</cp:coreProperties>
</file>